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CA88B6AA-13D3-4EF8-BC00-1436D91CCEF3}" xr6:coauthVersionLast="37" xr6:coauthVersionMax="47" xr10:uidLastSave="{00000000-0000-0000-0000-000000000000}"/>
  <bookViews>
    <workbookView xWindow="0" yWindow="0" windowWidth="20400" windowHeight="6945" xr2:uid="{15A44030-2B06-4F54-B229-5F3EB5E35545}"/>
  </bookViews>
  <sheets>
    <sheet name="Tabelul_1" sheetId="1" r:id="rId1"/>
    <sheet name="Tabelul_2" sheetId="2" r:id="rId2"/>
    <sheet name="Tabelul_3" sheetId="5" r:id="rId3"/>
    <sheet name="Figura_1" sheetId="3" r:id="rId4"/>
    <sheet name="Figura_2" sheetId="4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C24" i="4"/>
  <c r="C22" i="4"/>
  <c r="C24" i="3"/>
  <c r="C26" i="3"/>
  <c r="C27" i="3"/>
  <c r="C23" i="3"/>
  <c r="B12" i="2"/>
  <c r="D11" i="2"/>
  <c r="D7" i="2"/>
  <c r="B7" i="2"/>
  <c r="C6" i="2"/>
  <c r="D17" i="2" s="1"/>
  <c r="B6" i="2"/>
  <c r="E18" i="1"/>
  <c r="E17" i="1"/>
  <c r="E16" i="1"/>
  <c r="E14" i="1"/>
  <c r="E13" i="1"/>
  <c r="E12" i="1"/>
  <c r="E11" i="1"/>
  <c r="E9" i="1"/>
  <c r="E8" i="1"/>
  <c r="E7" i="1" s="1"/>
  <c r="D14" i="2" l="1"/>
  <c r="D8" i="2"/>
  <c r="D15" i="2"/>
  <c r="D9" i="2"/>
  <c r="D12" i="2"/>
  <c r="D6" i="2" s="1"/>
  <c r="D16" i="2"/>
  <c r="D10" i="2"/>
  <c r="D13" i="2"/>
</calcChain>
</file>

<file path=xl/sharedStrings.xml><?xml version="1.0" encoding="utf-8"?>
<sst xmlns="http://schemas.openxmlformats.org/spreadsheetml/2006/main" count="90" uniqueCount="59">
  <si>
    <t>Indicatori</t>
  </si>
  <si>
    <t>2017 -2018</t>
  </si>
  <si>
    <t>2019 -2020</t>
  </si>
  <si>
    <t>Numărul de întreprinderi, unități</t>
  </si>
  <si>
    <t>Structura întreprinderilor inovatoare,%</t>
  </si>
  <si>
    <t>Total întreprinderi incluse in cercetare</t>
  </si>
  <si>
    <t>x</t>
  </si>
  <si>
    <t>Întreprinderi inovatoare - total, din care:</t>
  </si>
  <si>
    <t>Întreprinderi care au realizat mai multe tipuri de inovări (de produs, proces, metode de organizare și marketing)</t>
  </si>
  <si>
    <t>Întreprinderi inovatoare de  produse și/sau procese</t>
  </si>
  <si>
    <t>din  care:</t>
  </si>
  <si>
    <t>Întreprinderi inovatoare de metode de organizare și/sau marketing</t>
  </si>
  <si>
    <t>Numărul întreprinderilor incluse în cercetare</t>
  </si>
  <si>
    <t>Numărul întreprinderilor inovatoare</t>
  </si>
  <si>
    <t>Structura întreprinderilor inovatoare, %</t>
  </si>
  <si>
    <t xml:space="preserve">Total </t>
  </si>
  <si>
    <t>Industrie – total</t>
  </si>
  <si>
    <t xml:space="preserve">Industrie extractivă </t>
  </si>
  <si>
    <t xml:space="preserve">Industrie prelucrătoare </t>
  </si>
  <si>
    <t xml:space="preserve">Producția și furnizarea de energie electrică și termică, gaze, apă caldă și aer condiționat </t>
  </si>
  <si>
    <t xml:space="preserve">Distribuția apei; salubritate, gestionarea deșeurilor, activități de decontaminare </t>
  </si>
  <si>
    <t>Servicii – total</t>
  </si>
  <si>
    <t>Comerț cu ridicata</t>
  </si>
  <si>
    <t xml:space="preserve">Transport și depozitare </t>
  </si>
  <si>
    <t xml:space="preserve">Informații și comunicații </t>
  </si>
  <si>
    <t xml:space="preserve">Activități financiare și asigurări </t>
  </si>
  <si>
    <t xml:space="preserve">Activități profesionale, științifice și tehnice </t>
  </si>
  <si>
    <t>Mun. Chișinău</t>
  </si>
  <si>
    <t>Nord</t>
  </si>
  <si>
    <t>Centru</t>
  </si>
  <si>
    <t>Sud</t>
  </si>
  <si>
    <t>UTA Găgăuzia</t>
  </si>
  <si>
    <t>10-49 salariați</t>
  </si>
  <si>
    <t>50-249 salariați</t>
  </si>
  <si>
    <t>250 si peste salariați</t>
  </si>
  <si>
    <t>unități</t>
  </si>
  <si>
    <t>din care pe regiuni de dezvoltare:</t>
  </si>
  <si>
    <t>Total</t>
  </si>
  <si>
    <t>10 - 49 salariați</t>
  </si>
  <si>
    <t>50 - 249 salariați</t>
  </si>
  <si>
    <t>250 și peste salariați</t>
  </si>
  <si>
    <t>Industrie - total</t>
  </si>
  <si>
    <t>10 -49 salariați</t>
  </si>
  <si>
    <t xml:space="preserve"> -</t>
  </si>
  <si>
    <t>din care:</t>
  </si>
  <si>
    <t>Regiuni de dezvoltare</t>
  </si>
  <si>
    <t>Întreprinderi inovatoare, unități</t>
  </si>
  <si>
    <t>Clase de mărime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</si>
  <si>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Structura întreprinderilor inovatoare pe clase de mărime</t>
    </r>
    <r>
      <rPr>
        <b/>
        <sz val="9"/>
        <color theme="1"/>
        <rFont val="Arial"/>
        <family val="2"/>
        <charset val="204"/>
      </rPr>
      <t>,</t>
    </r>
    <r>
      <rPr>
        <b/>
        <i/>
        <sz val="9"/>
        <color theme="1"/>
        <rFont val="Arial"/>
        <family val="2"/>
        <charset val="204"/>
      </rPr>
      <t xml:space="preserve"> în 2019-2020</t>
    </r>
  </si>
  <si>
    <r>
      <t>întreprinderi inovatoare</t>
    </r>
    <r>
      <rPr>
        <b/>
        <sz val="9"/>
        <color rgb="FF000000"/>
        <rFont val="Arial"/>
        <family val="2"/>
        <charset val="204"/>
      </rPr>
      <t xml:space="preserve"> doar</t>
    </r>
    <r>
      <rPr>
        <sz val="9"/>
        <color rgb="FF000000"/>
        <rFont val="Arial"/>
        <family val="2"/>
        <charset val="204"/>
      </rPr>
      <t xml:space="preserve"> </t>
    </r>
    <r>
      <rPr>
        <b/>
        <sz val="9"/>
        <color rgb="FF000000"/>
        <rFont val="Arial"/>
        <family val="2"/>
        <charset val="204"/>
      </rPr>
      <t>de produse</t>
    </r>
  </si>
  <si>
    <r>
      <t xml:space="preserve">întreprinderi inovatoare </t>
    </r>
    <r>
      <rPr>
        <b/>
        <sz val="9"/>
        <color rgb="FF000000"/>
        <rFont val="Arial"/>
        <family val="2"/>
        <charset val="204"/>
      </rPr>
      <t>doar</t>
    </r>
    <r>
      <rPr>
        <sz val="9"/>
        <color rgb="FF000000"/>
        <rFont val="Arial"/>
        <family val="2"/>
        <charset val="204"/>
      </rPr>
      <t xml:space="preserve"> </t>
    </r>
    <r>
      <rPr>
        <b/>
        <sz val="9"/>
        <color rgb="FF000000"/>
        <rFont val="Arial"/>
        <family val="2"/>
        <charset val="204"/>
      </rPr>
      <t>de procese</t>
    </r>
  </si>
  <si>
    <r>
      <t xml:space="preserve">întreprinderi inovatoare </t>
    </r>
    <r>
      <rPr>
        <b/>
        <sz val="9"/>
        <color rgb="FF000000"/>
        <rFont val="Arial"/>
        <family val="2"/>
        <charset val="204"/>
      </rPr>
      <t>de produse și procese</t>
    </r>
  </si>
  <si>
    <r>
      <t xml:space="preserve">întreprinderi inovatoare </t>
    </r>
    <r>
      <rPr>
        <b/>
        <sz val="9"/>
        <color rgb="FF000000"/>
        <rFont val="Arial"/>
        <family val="2"/>
        <charset val="204"/>
      </rPr>
      <t>doar de metode de organizare</t>
    </r>
  </si>
  <si>
    <r>
      <t xml:space="preserve">întreprinderi inovatoare </t>
    </r>
    <r>
      <rPr>
        <b/>
        <sz val="9"/>
        <color rgb="FF000000"/>
        <rFont val="Arial"/>
        <family val="2"/>
        <charset val="204"/>
      </rPr>
      <t>doar</t>
    </r>
    <r>
      <rPr>
        <sz val="9"/>
        <color rgb="FF000000"/>
        <rFont val="Arial"/>
        <family val="2"/>
        <charset val="204"/>
      </rPr>
      <t xml:space="preserve"> </t>
    </r>
    <r>
      <rPr>
        <b/>
        <sz val="9"/>
        <color rgb="FF000000"/>
        <rFont val="Arial"/>
        <family val="2"/>
        <charset val="204"/>
      </rPr>
      <t>de metode de marketing</t>
    </r>
  </si>
  <si>
    <r>
      <t xml:space="preserve">întreprinderi inovatoare </t>
    </r>
    <r>
      <rPr>
        <b/>
        <sz val="9"/>
        <color rgb="FF000000"/>
        <rFont val="Arial"/>
        <family val="2"/>
        <charset val="204"/>
      </rPr>
      <t>de metode de organizare și metode de marketing</t>
    </r>
  </si>
  <si>
    <r>
      <t xml:space="preserve">Tabelul 1. </t>
    </r>
    <r>
      <rPr>
        <b/>
        <i/>
        <sz val="9"/>
        <color rgb="FF000000"/>
        <rFont val="Arial"/>
        <family val="2"/>
        <charset val="204"/>
      </rPr>
      <t xml:space="preserve">Inovarea pe tipuri 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</si>
  <si>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Întreprinderi inovatoare pe activități economice, în 2019-2020</t>
    </r>
  </si>
  <si>
    <r>
      <t xml:space="preserve">Figura 1. </t>
    </r>
    <r>
      <rPr>
        <b/>
        <i/>
        <sz val="9"/>
        <color indexed="8"/>
        <rFont val="Arial"/>
        <family val="2"/>
        <charset val="204"/>
      </rPr>
      <t>Structura întreprinderilor inovatoare pe regiuni de dezvoltare</t>
    </r>
    <r>
      <rPr>
        <b/>
        <sz val="9"/>
        <color theme="1"/>
        <rFont val="Arial"/>
        <family val="2"/>
        <charset val="204"/>
      </rPr>
      <t>,</t>
    </r>
    <r>
      <rPr>
        <b/>
        <i/>
        <sz val="9"/>
        <color theme="1"/>
        <rFont val="Arial"/>
        <family val="2"/>
        <charset val="204"/>
      </rPr>
      <t xml:space="preserve"> în 2019-2020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</si>
  <si>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Numărul de întreprinderi inovatoare pe clase de mărimi și regiuni de dezvoltare, 
în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</si>
</sst>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2"/>
  </cellStyleXfs>
  <cellXfs count="104">
    <xf numFmtId="0" fontId="0" fillId="0" borderId="0" xfId="0"/>
    <xf numFmtId="0" fontId="2" fillId="0" borderId="0" xfId="1" applyFont="1" applyBorder="1"/>
    <xf numFmtId="0" fontId="3" fillId="0" borderId="0" xfId="0" applyFont="1"/>
    <xf numFmtId="9" fontId="3" fillId="0" borderId="0" xfId="0" applyNumberFormat="1" applyFont="1"/>
    <xf numFmtId="9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6" xfId="0" applyFont="1" applyBorder="1"/>
    <xf numFmtId="0" fontId="2" fillId="0" borderId="0" xfId="1" applyFont="1" applyBorder="1" applyAlignment="1">
      <alignment horizontal="left" wrapText="1" indent="1"/>
    </xf>
    <xf numFmtId="1" fontId="3" fillId="0" borderId="0" xfId="0" applyNumberFormat="1" applyFont="1"/>
    <xf numFmtId="0" fontId="3" fillId="0" borderId="4" xfId="0" applyFont="1" applyBorder="1" applyAlignment="1">
      <alignment horizontal="left" indent="1"/>
    </xf>
    <xf numFmtId="0" fontId="3" fillId="0" borderId="7" xfId="0" applyFont="1" applyBorder="1"/>
    <xf numFmtId="1" fontId="3" fillId="0" borderId="4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wrapText="1" indent="1"/>
    </xf>
    <xf numFmtId="0" fontId="6" fillId="0" borderId="4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/>
    <xf numFmtId="0" fontId="8" fillId="0" borderId="6" xfId="0" applyFont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 indent="1"/>
    </xf>
    <xf numFmtId="1" fontId="8" fillId="0" borderId="6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7"/>
    </xf>
    <xf numFmtId="0" fontId="6" fillId="0" borderId="6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indent="3"/>
    </xf>
    <xf numFmtId="1" fontId="6" fillId="0" borderId="6" xfId="0" applyNumberFormat="1" applyFont="1" applyBorder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" fontId="6" fillId="0" borderId="6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horizontal="left" wrapText="1" indent="5"/>
    </xf>
    <xf numFmtId="0" fontId="6" fillId="0" borderId="0" xfId="0" applyFont="1" applyAlignment="1">
      <alignment horizontal="left" indent="5"/>
    </xf>
    <xf numFmtId="0" fontId="6" fillId="0" borderId="4" xfId="0" applyFont="1" applyBorder="1" applyAlignment="1">
      <alignment horizontal="left" vertical="center" wrapText="1" indent="5"/>
    </xf>
    <xf numFmtId="1" fontId="6" fillId="0" borderId="7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6" xfId="1" applyFont="1" applyBorder="1"/>
    <xf numFmtId="0" fontId="2" fillId="0" borderId="7" xfId="1" applyFont="1" applyBorder="1"/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right"/>
    </xf>
    <xf numFmtId="0" fontId="4" fillId="0" borderId="6" xfId="0" applyFont="1" applyBorder="1"/>
    <xf numFmtId="164" fontId="4" fillId="0" borderId="0" xfId="0" applyNumberFormat="1" applyFont="1"/>
    <xf numFmtId="0" fontId="6" fillId="0" borderId="0" xfId="0" applyFont="1" applyAlignment="1">
      <alignment horizontal="left" vertical="center" wrapText="1" indent="1"/>
    </xf>
    <xf numFmtId="164" fontId="3" fillId="0" borderId="0" xfId="0" applyNumberFormat="1" applyFont="1"/>
    <xf numFmtId="0" fontId="6" fillId="0" borderId="4" xfId="0" applyFont="1" applyBorder="1" applyAlignment="1">
      <alignment horizontal="left" wrapText="1" indent="1"/>
    </xf>
    <xf numFmtId="0" fontId="3" fillId="0" borderId="4" xfId="0" applyFont="1" applyBorder="1"/>
    <xf numFmtId="164" fontId="3" fillId="0" borderId="4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5" xfId="1" applyFont="1" applyBorder="1"/>
    <xf numFmtId="0" fontId="11" fillId="0" borderId="0" xfId="1" applyFont="1" applyBorder="1"/>
    <xf numFmtId="0" fontId="6" fillId="0" borderId="0" xfId="0" applyFont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6" xfId="1" applyFont="1" applyBorder="1"/>
    <xf numFmtId="0" fontId="8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</cellXfs>
  <cellStyles count="2">
    <cellStyle name="Body" xfId="1" xr:uid="{3C14D175-CEBA-47B0-9D9E-1FD030D78CE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0-4DB8-BF05-994CBC107808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0-4DB8-BF05-994CBC107808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20-4DB8-BF05-994CBC107808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20-4DB8-BF05-994CBC107808}"/>
              </c:ext>
            </c:extLst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20-4DB8-BF05-994CBC1078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Figura_1!$B$8:$B$12</c:f>
              <c:strCache>
                <c:ptCount val="5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</c:strCache>
            </c:strRef>
          </c:cat>
          <c:val>
            <c:numRef>
              <c:f>Figura_1!$C$8:$C$12</c:f>
              <c:numCache>
                <c:formatCode>0%</c:formatCode>
                <c:ptCount val="5"/>
                <c:pt idx="0">
                  <c:v>0.60699999999999998</c:v>
                </c:pt>
                <c:pt idx="1">
                  <c:v>0.154</c:v>
                </c:pt>
                <c:pt idx="2">
                  <c:v>0.14000000000000001</c:v>
                </c:pt>
                <c:pt idx="3">
                  <c:v>5.6000000000000001E-2</c:v>
                </c:pt>
                <c:pt idx="4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20-4DB8-BF05-994CBC107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54571226004869"/>
          <c:y val="0.11487966218244859"/>
          <c:w val="0.33336682915353349"/>
          <c:h val="0.7071412859114037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5-4AF0-B02E-58242C43C7A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5-4AF0-B02E-58242C43C7A7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E5-4AF0-B02E-58242C43C7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Figura_2!$B$5:$B$7</c:f>
              <c:strCache>
                <c:ptCount val="3"/>
                <c:pt idx="0">
                  <c:v>10-49 salariați</c:v>
                </c:pt>
                <c:pt idx="1">
                  <c:v>50-249 salariați</c:v>
                </c:pt>
                <c:pt idx="2">
                  <c:v>250 si peste salariați</c:v>
                </c:pt>
              </c:strCache>
            </c:strRef>
          </c:cat>
          <c:val>
            <c:numRef>
              <c:f>Figura_2!$C$5:$C$7</c:f>
              <c:numCache>
                <c:formatCode>0%</c:formatCode>
                <c:ptCount val="3"/>
                <c:pt idx="0">
                  <c:v>0.56999999999999995</c:v>
                </c:pt>
                <c:pt idx="1">
                  <c:v>0.3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5-4AF0-B02E-58242C43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27530414597546"/>
          <c:y val="0.28251864766056617"/>
          <c:w val="0.26417703448005453"/>
          <c:h val="0.27618216987323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9524</xdr:rowOff>
    </xdr:from>
    <xdr:to>
      <xdr:col>6</xdr:col>
      <xdr:colOff>381000</xdr:colOff>
      <xdr:row>17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A615F-0FEA-4E59-9BFF-4142FB95F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2</xdr:row>
      <xdr:rowOff>19049</xdr:rowOff>
    </xdr:from>
    <xdr:to>
      <xdr:col>5</xdr:col>
      <xdr:colOff>238125</xdr:colOff>
      <xdr:row>16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9EA990-4C3B-4AD6-8C10-9EF722081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13BE-527C-45D1-A245-B3C9853DADCC}">
  <dimension ref="A2:G18"/>
  <sheetViews>
    <sheetView tabSelected="1" zoomScaleNormal="100" workbookViewId="0">
      <selection activeCell="A2" sqref="A2:E2"/>
    </sheetView>
  </sheetViews>
  <sheetFormatPr defaultRowHeight="12" x14ac:dyDescent="0.2"/>
  <cols>
    <col min="1" max="1" width="39.5703125" style="2" customWidth="1"/>
    <col min="2" max="5" width="12.28515625" style="2" customWidth="1"/>
    <col min="6" max="16384" width="9.140625" style="2"/>
  </cols>
  <sheetData>
    <row r="2" spans="1:7" x14ac:dyDescent="0.2">
      <c r="A2" s="64" t="s">
        <v>55</v>
      </c>
      <c r="B2" s="64"/>
      <c r="C2" s="64"/>
      <c r="D2" s="64"/>
      <c r="E2" s="64"/>
    </row>
    <row r="4" spans="1:7" x14ac:dyDescent="0.2">
      <c r="A4" s="28" t="s">
        <v>0</v>
      </c>
      <c r="B4" s="29" t="s">
        <v>1</v>
      </c>
      <c r="C4" s="29"/>
      <c r="D4" s="29" t="s">
        <v>2</v>
      </c>
      <c r="E4" s="30"/>
    </row>
    <row r="5" spans="1:7" ht="36" x14ac:dyDescent="0.2">
      <c r="A5" s="31"/>
      <c r="B5" s="32" t="s">
        <v>3</v>
      </c>
      <c r="C5" s="32" t="s">
        <v>4</v>
      </c>
      <c r="D5" s="32" t="s">
        <v>3</v>
      </c>
      <c r="E5" s="33" t="s">
        <v>4</v>
      </c>
    </row>
    <row r="6" spans="1:7" x14ac:dyDescent="0.2">
      <c r="A6" s="5" t="s">
        <v>5</v>
      </c>
      <c r="B6" s="34">
        <v>3326</v>
      </c>
      <c r="C6" s="35" t="s">
        <v>6</v>
      </c>
      <c r="D6" s="36">
        <v>3557</v>
      </c>
      <c r="E6" s="37" t="s">
        <v>6</v>
      </c>
    </row>
    <row r="7" spans="1:7" x14ac:dyDescent="0.2">
      <c r="A7" s="38" t="s">
        <v>7</v>
      </c>
      <c r="B7" s="39">
        <v>605</v>
      </c>
      <c r="C7" s="35">
        <v>100</v>
      </c>
      <c r="D7" s="36">
        <v>448</v>
      </c>
      <c r="E7" s="40">
        <f>E8+E9+E14</f>
        <v>100</v>
      </c>
    </row>
    <row r="8" spans="1:7" ht="36" x14ac:dyDescent="0.2">
      <c r="A8" s="41" t="s">
        <v>8</v>
      </c>
      <c r="B8" s="42">
        <v>244</v>
      </c>
      <c r="C8" s="43">
        <v>40.299999999999997</v>
      </c>
      <c r="D8" s="5">
        <v>223</v>
      </c>
      <c r="E8" s="44">
        <f>D8/D7*100</f>
        <v>49.776785714285715</v>
      </c>
    </row>
    <row r="9" spans="1:7" ht="24" x14ac:dyDescent="0.2">
      <c r="A9" s="45" t="s">
        <v>9</v>
      </c>
      <c r="B9" s="42">
        <v>119</v>
      </c>
      <c r="C9" s="43">
        <v>19.7</v>
      </c>
      <c r="D9" s="5">
        <v>74</v>
      </c>
      <c r="E9" s="44">
        <f>D9/$D$7*100</f>
        <v>16.517857142857142</v>
      </c>
    </row>
    <row r="10" spans="1:7" x14ac:dyDescent="0.2">
      <c r="A10" s="46" t="s">
        <v>10</v>
      </c>
      <c r="B10" s="47"/>
      <c r="C10" s="48"/>
      <c r="D10" s="49"/>
      <c r="E10" s="44"/>
    </row>
    <row r="11" spans="1:7" x14ac:dyDescent="0.2">
      <c r="A11" s="50" t="s">
        <v>49</v>
      </c>
      <c r="B11" s="51">
        <v>51</v>
      </c>
      <c r="C11" s="52">
        <v>8.4</v>
      </c>
      <c r="D11" s="2">
        <v>32</v>
      </c>
      <c r="E11" s="53">
        <f>D11/$D$7*100</f>
        <v>7.1428571428571423</v>
      </c>
    </row>
    <row r="12" spans="1:7" x14ac:dyDescent="0.2">
      <c r="A12" s="50" t="s">
        <v>50</v>
      </c>
      <c r="B12" s="51">
        <v>37</v>
      </c>
      <c r="C12" s="52">
        <v>6.1</v>
      </c>
      <c r="D12" s="2">
        <v>24</v>
      </c>
      <c r="E12" s="53">
        <f>D12/$D$7*100</f>
        <v>5.3571428571428568</v>
      </c>
      <c r="G12" s="54"/>
    </row>
    <row r="13" spans="1:7" ht="15" customHeight="1" x14ac:dyDescent="0.2">
      <c r="A13" s="50" t="s">
        <v>51</v>
      </c>
      <c r="B13" s="51">
        <v>31</v>
      </c>
      <c r="C13" s="52">
        <v>5.0999999999999996</v>
      </c>
      <c r="D13" s="2">
        <v>18</v>
      </c>
      <c r="E13" s="53">
        <f>D13/$D$7*100</f>
        <v>4.0178571428571432</v>
      </c>
      <c r="G13" s="55"/>
    </row>
    <row r="14" spans="1:7" ht="24" x14ac:dyDescent="0.2">
      <c r="A14" s="45" t="s">
        <v>11</v>
      </c>
      <c r="B14" s="42">
        <v>242</v>
      </c>
      <c r="C14" s="43">
        <v>40</v>
      </c>
      <c r="D14" s="5">
        <v>151</v>
      </c>
      <c r="E14" s="44">
        <f>D14/$D$7*100</f>
        <v>33.705357142857146</v>
      </c>
      <c r="G14" s="55"/>
    </row>
    <row r="15" spans="1:7" x14ac:dyDescent="0.2">
      <c r="A15" s="46" t="s">
        <v>10</v>
      </c>
      <c r="B15" s="56"/>
      <c r="C15" s="57"/>
      <c r="D15" s="49"/>
      <c r="E15" s="44"/>
      <c r="G15" s="55"/>
    </row>
    <row r="16" spans="1:7" ht="24" x14ac:dyDescent="0.2">
      <c r="A16" s="58" t="s">
        <v>52</v>
      </c>
      <c r="B16" s="51">
        <v>81</v>
      </c>
      <c r="C16" s="52">
        <v>13.4</v>
      </c>
      <c r="D16" s="17">
        <v>33</v>
      </c>
      <c r="E16" s="53">
        <f>D16/$D$7*100</f>
        <v>7.3660714285714288</v>
      </c>
    </row>
    <row r="17" spans="1:5" x14ac:dyDescent="0.2">
      <c r="A17" s="59" t="s">
        <v>53</v>
      </c>
      <c r="B17" s="51">
        <v>91</v>
      </c>
      <c r="C17" s="52">
        <v>15</v>
      </c>
      <c r="D17" s="17">
        <v>56</v>
      </c>
      <c r="E17" s="53">
        <f>D17/$D$7*100</f>
        <v>12.5</v>
      </c>
    </row>
    <row r="18" spans="1:5" ht="24" x14ac:dyDescent="0.2">
      <c r="A18" s="60" t="s">
        <v>54</v>
      </c>
      <c r="B18" s="61">
        <v>70</v>
      </c>
      <c r="C18" s="62">
        <v>11.6</v>
      </c>
      <c r="D18" s="20">
        <v>62</v>
      </c>
      <c r="E18" s="63">
        <f>D18/$D$7*100</f>
        <v>13.839285714285715</v>
      </c>
    </row>
  </sheetData>
  <mergeCells count="4">
    <mergeCell ref="A4:A5"/>
    <mergeCell ref="B4:C4"/>
    <mergeCell ref="D4:E4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AA14-88E9-4A2E-A627-3C89CA45A472}">
  <dimension ref="A2:D17"/>
  <sheetViews>
    <sheetView zoomScaleNormal="100" workbookViewId="0">
      <selection activeCell="A2" sqref="A2:D2"/>
    </sheetView>
  </sheetViews>
  <sheetFormatPr defaultRowHeight="12" x14ac:dyDescent="0.2"/>
  <cols>
    <col min="1" max="1" width="37.42578125" style="2" customWidth="1"/>
    <col min="2" max="4" width="14.7109375" style="2" customWidth="1"/>
    <col min="5" max="16384" width="9.140625" style="2"/>
  </cols>
  <sheetData>
    <row r="2" spans="1:4" x14ac:dyDescent="0.2">
      <c r="A2" s="81" t="s">
        <v>56</v>
      </c>
      <c r="B2" s="81"/>
      <c r="C2" s="81"/>
      <c r="D2" s="81"/>
    </row>
    <row r="4" spans="1:4" ht="48" customHeight="1" x14ac:dyDescent="0.2">
      <c r="A4" s="67"/>
      <c r="B4" s="68" t="s">
        <v>12</v>
      </c>
      <c r="C4" s="69" t="s">
        <v>13</v>
      </c>
      <c r="D4" s="70" t="s">
        <v>14</v>
      </c>
    </row>
    <row r="5" spans="1:4" x14ac:dyDescent="0.2">
      <c r="A5" s="71"/>
      <c r="B5" s="68"/>
      <c r="C5" s="69"/>
      <c r="D5" s="70"/>
    </row>
    <row r="6" spans="1:4" x14ac:dyDescent="0.2">
      <c r="A6" s="72" t="s">
        <v>15</v>
      </c>
      <c r="B6" s="73">
        <f>B7+B12</f>
        <v>3557</v>
      </c>
      <c r="C6" s="36">
        <f>C7+C12</f>
        <v>448</v>
      </c>
      <c r="D6" s="40">
        <f>D7+D12</f>
        <v>100</v>
      </c>
    </row>
    <row r="7" spans="1:4" x14ac:dyDescent="0.2">
      <c r="A7" s="72" t="s">
        <v>16</v>
      </c>
      <c r="B7" s="74">
        <f>B8+B9+B10+B11</f>
        <v>1413</v>
      </c>
      <c r="C7" s="5">
        <v>219</v>
      </c>
      <c r="D7" s="75">
        <f t="shared" ref="D7:D17" si="0">C7/$C$6*100</f>
        <v>48.883928571428569</v>
      </c>
    </row>
    <row r="8" spans="1:4" x14ac:dyDescent="0.2">
      <c r="A8" s="76" t="s">
        <v>17</v>
      </c>
      <c r="B8" s="65">
        <v>55</v>
      </c>
      <c r="C8" s="2">
        <v>3</v>
      </c>
      <c r="D8" s="77">
        <f t="shared" si="0"/>
        <v>0.6696428571428571</v>
      </c>
    </row>
    <row r="9" spans="1:4" x14ac:dyDescent="0.2">
      <c r="A9" s="76" t="s">
        <v>18</v>
      </c>
      <c r="B9" s="65">
        <v>1220</v>
      </c>
      <c r="C9" s="2">
        <v>200</v>
      </c>
      <c r="D9" s="77">
        <f t="shared" si="0"/>
        <v>44.642857142857146</v>
      </c>
    </row>
    <row r="10" spans="1:4" ht="36" x14ac:dyDescent="0.2">
      <c r="A10" s="25" t="s">
        <v>19</v>
      </c>
      <c r="B10" s="65">
        <v>30</v>
      </c>
      <c r="C10" s="2">
        <v>10</v>
      </c>
      <c r="D10" s="77">
        <f t="shared" si="0"/>
        <v>2.2321428571428572</v>
      </c>
    </row>
    <row r="11" spans="1:4" ht="24" x14ac:dyDescent="0.2">
      <c r="A11" s="25" t="s">
        <v>20</v>
      </c>
      <c r="B11" s="65">
        <v>108</v>
      </c>
      <c r="C11" s="2">
        <v>6</v>
      </c>
      <c r="D11" s="77">
        <f t="shared" si="0"/>
        <v>1.3392857142857142</v>
      </c>
    </row>
    <row r="12" spans="1:4" x14ac:dyDescent="0.2">
      <c r="A12" s="72" t="s">
        <v>21</v>
      </c>
      <c r="B12" s="74">
        <f>B13+B14+B15+B16+B17</f>
        <v>2144</v>
      </c>
      <c r="C12" s="5">
        <v>229</v>
      </c>
      <c r="D12" s="75">
        <f t="shared" si="0"/>
        <v>51.116071428571431</v>
      </c>
    </row>
    <row r="13" spans="1:4" x14ac:dyDescent="0.2">
      <c r="A13" s="76" t="s">
        <v>22</v>
      </c>
      <c r="B13" s="65">
        <v>891</v>
      </c>
      <c r="C13" s="2">
        <v>100</v>
      </c>
      <c r="D13" s="77">
        <f t="shared" si="0"/>
        <v>22.321428571428573</v>
      </c>
    </row>
    <row r="14" spans="1:4" x14ac:dyDescent="0.2">
      <c r="A14" s="76" t="s">
        <v>23</v>
      </c>
      <c r="B14" s="65">
        <v>671</v>
      </c>
      <c r="C14" s="2">
        <v>32</v>
      </c>
      <c r="D14" s="77">
        <f t="shared" si="0"/>
        <v>7.1428571428571423</v>
      </c>
    </row>
    <row r="15" spans="1:4" x14ac:dyDescent="0.2">
      <c r="A15" s="76" t="s">
        <v>24</v>
      </c>
      <c r="B15" s="65">
        <v>334</v>
      </c>
      <c r="C15" s="2">
        <v>63</v>
      </c>
      <c r="D15" s="77">
        <f t="shared" si="0"/>
        <v>14.0625</v>
      </c>
    </row>
    <row r="16" spans="1:4" x14ac:dyDescent="0.2">
      <c r="A16" s="25" t="s">
        <v>25</v>
      </c>
      <c r="B16" s="65">
        <v>94</v>
      </c>
      <c r="C16" s="2">
        <v>19</v>
      </c>
      <c r="D16" s="77">
        <f t="shared" si="0"/>
        <v>4.2410714285714288</v>
      </c>
    </row>
    <row r="17" spans="1:4" x14ac:dyDescent="0.2">
      <c r="A17" s="78" t="s">
        <v>26</v>
      </c>
      <c r="B17" s="66">
        <v>154</v>
      </c>
      <c r="C17" s="79">
        <v>15</v>
      </c>
      <c r="D17" s="80">
        <f t="shared" si="0"/>
        <v>3.3482142857142856</v>
      </c>
    </row>
  </sheetData>
  <mergeCells count="5">
    <mergeCell ref="A4:A5"/>
    <mergeCell ref="B4:B5"/>
    <mergeCell ref="C4:C5"/>
    <mergeCell ref="D4:D5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68CA-4DB9-47DD-96D0-1D65356EC7AE}">
  <dimension ref="A2:J22"/>
  <sheetViews>
    <sheetView zoomScaleNormal="100" workbookViewId="0">
      <selection activeCell="A2" sqref="A2:G2"/>
    </sheetView>
  </sheetViews>
  <sheetFormatPr defaultRowHeight="12" x14ac:dyDescent="0.2"/>
  <cols>
    <col min="1" max="1" width="22.7109375" style="2" customWidth="1"/>
    <col min="2" max="7" width="10.42578125" style="2" customWidth="1"/>
    <col min="8" max="16384" width="9.140625" style="2"/>
  </cols>
  <sheetData>
    <row r="2" spans="1:10" ht="39" customHeight="1" x14ac:dyDescent="0.2">
      <c r="A2" s="103" t="s">
        <v>58</v>
      </c>
      <c r="B2" s="103"/>
      <c r="C2" s="103"/>
      <c r="D2" s="103"/>
      <c r="E2" s="103"/>
      <c r="F2" s="103"/>
      <c r="G2" s="103"/>
    </row>
    <row r="3" spans="1:10" ht="12.75" customHeight="1" x14ac:dyDescent="0.2">
      <c r="G3" s="83" t="s">
        <v>35</v>
      </c>
    </row>
    <row r="4" spans="1:10" x14ac:dyDescent="0.2">
      <c r="A4" s="28"/>
      <c r="B4" s="68" t="s">
        <v>15</v>
      </c>
      <c r="C4" s="68" t="s">
        <v>36</v>
      </c>
      <c r="D4" s="68"/>
      <c r="E4" s="68"/>
      <c r="F4" s="68"/>
      <c r="G4" s="84"/>
    </row>
    <row r="5" spans="1:10" ht="24" x14ac:dyDescent="0.2">
      <c r="A5" s="31"/>
      <c r="B5" s="68"/>
      <c r="C5" s="32" t="s">
        <v>27</v>
      </c>
      <c r="D5" s="85" t="s">
        <v>28</v>
      </c>
      <c r="E5" s="85" t="s">
        <v>29</v>
      </c>
      <c r="F5" s="85" t="s">
        <v>30</v>
      </c>
      <c r="G5" s="33" t="s">
        <v>31</v>
      </c>
    </row>
    <row r="6" spans="1:10" x14ac:dyDescent="0.2">
      <c r="A6" s="86" t="s">
        <v>37</v>
      </c>
      <c r="B6" s="87">
        <v>448</v>
      </c>
      <c r="C6" s="88">
        <v>272</v>
      </c>
      <c r="D6" s="88">
        <v>69</v>
      </c>
      <c r="E6" s="88">
        <v>66</v>
      </c>
      <c r="F6" s="88">
        <v>25</v>
      </c>
      <c r="G6" s="88">
        <v>16</v>
      </c>
    </row>
    <row r="7" spans="1:10" x14ac:dyDescent="0.2">
      <c r="A7" s="76" t="s">
        <v>38</v>
      </c>
      <c r="B7" s="65">
        <v>255</v>
      </c>
      <c r="C7" s="1">
        <v>156</v>
      </c>
      <c r="D7" s="1">
        <v>37</v>
      </c>
      <c r="E7" s="1">
        <v>40</v>
      </c>
      <c r="F7" s="1">
        <v>14</v>
      </c>
      <c r="G7" s="1">
        <v>8</v>
      </c>
    </row>
    <row r="8" spans="1:10" x14ac:dyDescent="0.2">
      <c r="A8" s="76" t="s">
        <v>39</v>
      </c>
      <c r="B8" s="65">
        <v>134</v>
      </c>
      <c r="C8" s="1">
        <v>77</v>
      </c>
      <c r="D8" s="1">
        <v>21</v>
      </c>
      <c r="E8" s="1">
        <v>19</v>
      </c>
      <c r="F8" s="1">
        <v>10</v>
      </c>
      <c r="G8" s="1">
        <v>7</v>
      </c>
    </row>
    <row r="9" spans="1:10" x14ac:dyDescent="0.2">
      <c r="A9" s="89" t="s">
        <v>40</v>
      </c>
      <c r="B9" s="65">
        <v>59</v>
      </c>
      <c r="C9" s="1">
        <v>39</v>
      </c>
      <c r="D9" s="1">
        <v>11</v>
      </c>
      <c r="E9" s="1">
        <v>7</v>
      </c>
      <c r="F9" s="1">
        <v>1</v>
      </c>
      <c r="G9" s="1">
        <v>1</v>
      </c>
    </row>
    <row r="10" spans="1:10" x14ac:dyDescent="0.2">
      <c r="B10" s="90"/>
      <c r="C10" s="91"/>
      <c r="D10" s="91"/>
      <c r="E10" s="91"/>
      <c r="F10" s="91"/>
      <c r="G10" s="91"/>
    </row>
    <row r="11" spans="1:10" x14ac:dyDescent="0.2">
      <c r="A11" s="86" t="s">
        <v>41</v>
      </c>
      <c r="B11" s="92">
        <v>219</v>
      </c>
      <c r="C11" s="88">
        <v>100</v>
      </c>
      <c r="D11" s="88">
        <v>42</v>
      </c>
      <c r="E11" s="88">
        <v>45</v>
      </c>
      <c r="F11" s="88">
        <v>19</v>
      </c>
      <c r="G11" s="88">
        <v>13</v>
      </c>
    </row>
    <row r="12" spans="1:10" x14ac:dyDescent="0.2">
      <c r="A12" s="76" t="s">
        <v>42</v>
      </c>
      <c r="B12" s="65">
        <v>105</v>
      </c>
      <c r="C12" s="1">
        <v>49</v>
      </c>
      <c r="D12" s="1">
        <v>17</v>
      </c>
      <c r="E12" s="1">
        <v>23</v>
      </c>
      <c r="F12" s="1">
        <v>9</v>
      </c>
      <c r="G12" s="1">
        <v>7</v>
      </c>
    </row>
    <row r="13" spans="1:10" x14ac:dyDescent="0.2">
      <c r="A13" s="76" t="s">
        <v>39</v>
      </c>
      <c r="B13" s="65">
        <v>75</v>
      </c>
      <c r="C13" s="1">
        <v>30</v>
      </c>
      <c r="D13" s="1">
        <v>15</v>
      </c>
      <c r="E13" s="1">
        <v>16</v>
      </c>
      <c r="F13" s="1">
        <v>9</v>
      </c>
      <c r="G13" s="1">
        <v>5</v>
      </c>
    </row>
    <row r="14" spans="1:10" x14ac:dyDescent="0.2">
      <c r="A14" s="89" t="s">
        <v>40</v>
      </c>
      <c r="B14" s="65">
        <v>39</v>
      </c>
      <c r="C14" s="1">
        <v>21</v>
      </c>
      <c r="D14" s="1">
        <v>10</v>
      </c>
      <c r="E14" s="1">
        <v>6</v>
      </c>
      <c r="F14" s="1">
        <v>1</v>
      </c>
      <c r="G14" s="1">
        <v>1</v>
      </c>
    </row>
    <row r="15" spans="1:10" x14ac:dyDescent="0.2">
      <c r="B15" s="90"/>
      <c r="C15" s="91"/>
      <c r="D15" s="91"/>
      <c r="E15" s="91"/>
      <c r="F15" s="91"/>
      <c r="G15" s="91"/>
      <c r="H15" s="1"/>
      <c r="I15" s="1"/>
      <c r="J15" s="1"/>
    </row>
    <row r="16" spans="1:10" x14ac:dyDescent="0.2">
      <c r="A16" s="86" t="s">
        <v>21</v>
      </c>
      <c r="B16" s="93">
        <v>229</v>
      </c>
      <c r="C16" s="94">
        <v>172</v>
      </c>
      <c r="D16" s="94">
        <v>27</v>
      </c>
      <c r="E16" s="94">
        <v>21</v>
      </c>
      <c r="F16" s="94">
        <v>6</v>
      </c>
      <c r="G16" s="94">
        <v>3</v>
      </c>
      <c r="H16" s="1"/>
      <c r="I16" s="1"/>
      <c r="J16" s="1"/>
    </row>
    <row r="17" spans="1:10" x14ac:dyDescent="0.2">
      <c r="A17" s="76" t="s">
        <v>42</v>
      </c>
      <c r="B17" s="95">
        <v>150</v>
      </c>
      <c r="C17" s="96">
        <v>107</v>
      </c>
      <c r="D17" s="96">
        <v>20</v>
      </c>
      <c r="E17" s="96">
        <v>17</v>
      </c>
      <c r="F17" s="96">
        <v>5</v>
      </c>
      <c r="G17" s="96">
        <v>1</v>
      </c>
      <c r="H17" s="1"/>
      <c r="I17" s="1"/>
      <c r="J17" s="1"/>
    </row>
    <row r="18" spans="1:10" x14ac:dyDescent="0.2">
      <c r="A18" s="76" t="s">
        <v>39</v>
      </c>
      <c r="B18" s="95">
        <v>59</v>
      </c>
      <c r="C18" s="96">
        <v>47</v>
      </c>
      <c r="D18" s="96">
        <v>6</v>
      </c>
      <c r="E18" s="96">
        <v>3</v>
      </c>
      <c r="F18" s="96">
        <v>1</v>
      </c>
      <c r="G18" s="96">
        <v>2</v>
      </c>
      <c r="H18" s="1"/>
      <c r="I18" s="1"/>
      <c r="J18" s="1"/>
    </row>
    <row r="19" spans="1:10" x14ac:dyDescent="0.2">
      <c r="A19" s="97" t="s">
        <v>40</v>
      </c>
      <c r="B19" s="98">
        <v>20</v>
      </c>
      <c r="C19" s="99">
        <v>18</v>
      </c>
      <c r="D19" s="99">
        <v>1</v>
      </c>
      <c r="E19" s="99">
        <v>1</v>
      </c>
      <c r="F19" s="100" t="s">
        <v>43</v>
      </c>
      <c r="G19" s="100" t="s">
        <v>43</v>
      </c>
    </row>
    <row r="20" spans="1:10" x14ac:dyDescent="0.2">
      <c r="A20" s="101"/>
    </row>
    <row r="22" spans="1:10" x14ac:dyDescent="0.2">
      <c r="A22" s="102"/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236E-36A3-4DB7-B77C-266641F4A97D}">
  <dimension ref="A2:I27"/>
  <sheetViews>
    <sheetView zoomScaleNormal="100" workbookViewId="0">
      <selection activeCell="A2" sqref="A2:G2"/>
    </sheetView>
  </sheetViews>
  <sheetFormatPr defaultRowHeight="12" x14ac:dyDescent="0.2"/>
  <cols>
    <col min="1" max="1" width="15.5703125" style="2" customWidth="1"/>
    <col min="2" max="3" width="13.5703125" style="2" customWidth="1"/>
    <col min="4" max="16384" width="9.140625" style="2"/>
  </cols>
  <sheetData>
    <row r="2" spans="1:9" x14ac:dyDescent="0.2">
      <c r="A2" s="81" t="s">
        <v>57</v>
      </c>
      <c r="B2" s="81"/>
      <c r="C2" s="81"/>
      <c r="D2" s="81"/>
      <c r="E2" s="81"/>
      <c r="F2" s="81"/>
      <c r="G2" s="81"/>
      <c r="H2" s="21"/>
      <c r="I2" s="21"/>
    </row>
    <row r="8" spans="1:9" x14ac:dyDescent="0.2">
      <c r="B8" s="2" t="s">
        <v>27</v>
      </c>
      <c r="C8" s="3">
        <v>0.60699999999999998</v>
      </c>
      <c r="D8" s="1"/>
    </row>
    <row r="9" spans="1:9" x14ac:dyDescent="0.2">
      <c r="B9" s="2" t="s">
        <v>28</v>
      </c>
      <c r="C9" s="3">
        <v>0.154</v>
      </c>
      <c r="D9" s="1"/>
    </row>
    <row r="10" spans="1:9" x14ac:dyDescent="0.2">
      <c r="B10" s="2" t="s">
        <v>29</v>
      </c>
      <c r="C10" s="3">
        <v>0.14000000000000001</v>
      </c>
      <c r="D10" s="1"/>
    </row>
    <row r="11" spans="1:9" x14ac:dyDescent="0.2">
      <c r="B11" s="2" t="s">
        <v>30</v>
      </c>
      <c r="C11" s="4">
        <v>5.6000000000000001E-2</v>
      </c>
      <c r="D11" s="1"/>
    </row>
    <row r="12" spans="1:9" x14ac:dyDescent="0.2">
      <c r="B12" s="2" t="s">
        <v>31</v>
      </c>
      <c r="C12" s="4">
        <v>3.5999999999999997E-2</v>
      </c>
      <c r="D12" s="1"/>
    </row>
    <row r="13" spans="1:9" x14ac:dyDescent="0.2">
      <c r="D13" s="5"/>
    </row>
    <row r="20" spans="1:8" ht="45" customHeight="1" x14ac:dyDescent="0.2">
      <c r="A20" s="6" t="s">
        <v>45</v>
      </c>
      <c r="B20" s="7" t="s">
        <v>46</v>
      </c>
      <c r="C20" s="7" t="s">
        <v>4</v>
      </c>
      <c r="D20" s="8"/>
      <c r="E20" s="8"/>
      <c r="F20" s="8"/>
      <c r="G20" s="8"/>
      <c r="H20" s="9"/>
    </row>
    <row r="21" spans="1:8" ht="19.5" customHeight="1" x14ac:dyDescent="0.2">
      <c r="A21" s="10" t="s">
        <v>37</v>
      </c>
      <c r="B21" s="11">
        <v>448</v>
      </c>
      <c r="C21" s="12">
        <v>100</v>
      </c>
      <c r="D21" s="13"/>
      <c r="E21" s="13"/>
      <c r="F21" s="13"/>
      <c r="G21" s="9"/>
      <c r="H21" s="9"/>
    </row>
    <row r="22" spans="1:8" x14ac:dyDescent="0.2">
      <c r="A22" s="14" t="s">
        <v>44</v>
      </c>
      <c r="B22" s="15"/>
    </row>
    <row r="23" spans="1:8" x14ac:dyDescent="0.2">
      <c r="A23" s="16" t="s">
        <v>27</v>
      </c>
      <c r="B23" s="15">
        <v>272</v>
      </c>
      <c r="C23" s="17">
        <f>B23/$B$21*100</f>
        <v>60.714285714285708</v>
      </c>
    </row>
    <row r="24" spans="1:8" x14ac:dyDescent="0.2">
      <c r="A24" s="16" t="s">
        <v>28</v>
      </c>
      <c r="B24" s="15">
        <v>69</v>
      </c>
      <c r="C24" s="17">
        <f t="shared" ref="C24:C27" si="0">B24/$B$21*100</f>
        <v>15.401785714285715</v>
      </c>
    </row>
    <row r="25" spans="1:8" x14ac:dyDescent="0.2">
      <c r="A25" s="16" t="s">
        <v>29</v>
      </c>
      <c r="B25" s="15">
        <v>66</v>
      </c>
      <c r="C25" s="17">
        <v>14</v>
      </c>
    </row>
    <row r="26" spans="1:8" x14ac:dyDescent="0.2">
      <c r="A26" s="16" t="s">
        <v>30</v>
      </c>
      <c r="B26" s="15">
        <v>25</v>
      </c>
      <c r="C26" s="17">
        <f t="shared" si="0"/>
        <v>5.5803571428571432</v>
      </c>
    </row>
    <row r="27" spans="1:8" x14ac:dyDescent="0.2">
      <c r="A27" s="18" t="s">
        <v>31</v>
      </c>
      <c r="B27" s="19">
        <v>16</v>
      </c>
      <c r="C27" s="20">
        <f t="shared" si="0"/>
        <v>3.5714285714285712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A905-11E0-408C-9DE6-8BFE06B15A1F}">
  <dimension ref="A2:K25"/>
  <sheetViews>
    <sheetView zoomScaleNormal="100" workbookViewId="0">
      <selection activeCell="A2" sqref="A2:F2"/>
    </sheetView>
  </sheetViews>
  <sheetFormatPr defaultRowHeight="12" x14ac:dyDescent="0.2"/>
  <cols>
    <col min="1" max="3" width="17.7109375" style="2" customWidth="1"/>
    <col min="4" max="16384" width="9.140625" style="2"/>
  </cols>
  <sheetData>
    <row r="2" spans="1:11" x14ac:dyDescent="0.2">
      <c r="A2" s="27" t="s">
        <v>48</v>
      </c>
      <c r="B2" s="27"/>
      <c r="C2" s="27"/>
      <c r="D2" s="27"/>
      <c r="E2" s="27"/>
      <c r="F2" s="27"/>
      <c r="G2" s="82"/>
      <c r="H2" s="82"/>
      <c r="I2" s="82"/>
    </row>
    <row r="5" spans="1:11" x14ac:dyDescent="0.2">
      <c r="B5" s="2" t="s">
        <v>32</v>
      </c>
      <c r="C5" s="3">
        <v>0.56999999999999995</v>
      </c>
    </row>
    <row r="6" spans="1:11" x14ac:dyDescent="0.2">
      <c r="B6" s="2" t="s">
        <v>33</v>
      </c>
      <c r="C6" s="3">
        <v>0.3</v>
      </c>
      <c r="K6" s="1"/>
    </row>
    <row r="7" spans="1:11" x14ac:dyDescent="0.2">
      <c r="B7" s="2" t="s">
        <v>34</v>
      </c>
      <c r="C7" s="3">
        <v>0.13</v>
      </c>
      <c r="K7" s="1"/>
    </row>
    <row r="8" spans="1:11" x14ac:dyDescent="0.2">
      <c r="K8" s="1"/>
    </row>
    <row r="9" spans="1:11" x14ac:dyDescent="0.2">
      <c r="K9" s="1"/>
    </row>
    <row r="19" spans="1:3" ht="75" customHeight="1" x14ac:dyDescent="0.2">
      <c r="A19" s="6" t="s">
        <v>47</v>
      </c>
      <c r="B19" s="7" t="s">
        <v>46</v>
      </c>
      <c r="C19" s="7" t="s">
        <v>4</v>
      </c>
    </row>
    <row r="20" spans="1:3" x14ac:dyDescent="0.2">
      <c r="A20" s="22" t="s">
        <v>37</v>
      </c>
      <c r="B20" s="23">
        <v>448</v>
      </c>
      <c r="C20" s="24">
        <v>100</v>
      </c>
    </row>
    <row r="21" spans="1:3" x14ac:dyDescent="0.2">
      <c r="A21" s="14" t="s">
        <v>44</v>
      </c>
      <c r="B21" s="15"/>
    </row>
    <row r="22" spans="1:3" ht="19.5" customHeight="1" x14ac:dyDescent="0.2">
      <c r="A22" s="25" t="s">
        <v>38</v>
      </c>
      <c r="B22" s="15">
        <v>255</v>
      </c>
      <c r="C22" s="17">
        <f>B22/$B$20*100</f>
        <v>56.919642857142861</v>
      </c>
    </row>
    <row r="23" spans="1:3" ht="19.5" customHeight="1" x14ac:dyDescent="0.2">
      <c r="A23" s="25" t="s">
        <v>39</v>
      </c>
      <c r="B23" s="15">
        <v>134</v>
      </c>
      <c r="C23" s="17">
        <f t="shared" ref="C23:C24" si="0">B23/$B$20*100</f>
        <v>29.910714285714285</v>
      </c>
    </row>
    <row r="24" spans="1:3" ht="19.5" customHeight="1" x14ac:dyDescent="0.2">
      <c r="A24" s="26" t="s">
        <v>40</v>
      </c>
      <c r="B24" s="19">
        <v>59</v>
      </c>
      <c r="C24" s="20">
        <f t="shared" si="0"/>
        <v>13.169642857142858</v>
      </c>
    </row>
    <row r="25" spans="1:3" x14ac:dyDescent="0.2">
      <c r="A25" s="16"/>
      <c r="B25" s="9"/>
      <c r="C25" s="17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Tabelul_1</vt:lpstr>
      <vt:lpstr>Tabelul_2</vt:lpstr>
      <vt:lpstr>Tabelul_3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Doina Vudvud</cp:lastModifiedBy>
  <dcterms:created xsi:type="dcterms:W3CDTF">2021-12-14T14:48:11Z</dcterms:created>
  <dcterms:modified xsi:type="dcterms:W3CDTF">2021-12-20T08:39:12Z</dcterms:modified>
</cp:coreProperties>
</file>