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6635" windowHeight="12015" activeTab="0"/>
  </bookViews>
  <sheets>
    <sheet name="Culturi_câmp" sheetId="1" r:id="rId1"/>
    <sheet name="Horticultură" sheetId="2" r:id="rId2"/>
    <sheet name="Culturi_permanente" sheetId="3" r:id="rId3"/>
    <sheet name="Creșterea_animalelor_erbivore" sheetId="4" r:id="rId4"/>
    <sheet name="Granivore" sheetId="5" r:id="rId5"/>
    <sheet name="Culturi_mixte" sheetId="6" r:id="rId6"/>
    <sheet name="Agricole_mixte" sheetId="7" r:id="rId7"/>
  </sheets>
  <externalReferences>
    <externalReference r:id="rId10"/>
    <externalReference r:id="rId11"/>
  </externalReferences>
  <definedNames>
    <definedName name="_xlnm.Print_Area" localSheetId="6">'Agricole_mixte'!$A$1:$F$19</definedName>
    <definedName name="_xlnm.Print_Area" localSheetId="3">'Creșterea_animalelor_erbivore'!$A$1:$F$15</definedName>
    <definedName name="_xlnm.Print_Area" localSheetId="0">'Culturi_câmp'!$A$1:$F$18</definedName>
    <definedName name="_xlnm.Print_Area" localSheetId="5">'Culturi_mixte'!$A$1:$F$20</definedName>
    <definedName name="_xlnm.Print_Area" localSheetId="2">'Culturi_permanente'!$A$1:$F$20</definedName>
    <definedName name="_xlnm.Print_Area" localSheetId="4">'Granivore'!$A$1:$F$16</definedName>
    <definedName name="_xlnm.Print_Area" localSheetId="1">'Horticultură'!$A$1:$F$19</definedName>
  </definedNames>
  <calcPr fullCalcOnLoad="1"/>
</workbook>
</file>

<file path=xl/sharedStrings.xml><?xml version="1.0" encoding="utf-8"?>
<sst xmlns="http://schemas.openxmlformats.org/spreadsheetml/2006/main" count="155" uniqueCount="97">
  <si>
    <t>TOTAL</t>
  </si>
  <si>
    <r>
      <t xml:space="preserve">Tip de activitate agricolă (tipologia exploataţiei agricole)
</t>
    </r>
    <r>
      <rPr>
        <i/>
        <sz val="12"/>
        <rFont val="Arial"/>
        <family val="2"/>
      </rPr>
      <t>Type of agricultural activity (typology of agricultural holdings)</t>
    </r>
  </si>
  <si>
    <r>
      <t xml:space="preserve">SPECIALIZATE ÎN CULTURI ÎN CÂMP
</t>
    </r>
    <r>
      <rPr>
        <i/>
        <sz val="12"/>
        <rFont val="Arial"/>
        <family val="2"/>
      </rPr>
      <t>SPECIALIST FIELD CROPS</t>
    </r>
  </si>
  <si>
    <r>
      <t xml:space="preserve">Specializate în cereale, plante uleioase şi proteice
</t>
    </r>
    <r>
      <rPr>
        <i/>
        <sz val="12"/>
        <rFont val="Arial"/>
        <family val="2"/>
      </rPr>
      <t>Specialist cereals, oilseeds and protein crops</t>
    </r>
  </si>
  <si>
    <r>
      <t xml:space="preserve">Specializate în orez
</t>
    </r>
    <r>
      <rPr>
        <i/>
        <sz val="12"/>
        <rFont val="Arial"/>
        <family val="2"/>
      </rPr>
      <t>Specialist rice</t>
    </r>
  </si>
  <si>
    <r>
      <t xml:space="preserve">Diverse culturi în câmp
</t>
    </r>
    <r>
      <rPr>
        <i/>
        <sz val="12"/>
        <rFont val="Arial"/>
        <family val="2"/>
      </rPr>
      <t>General field cropping</t>
    </r>
  </si>
  <si>
    <r>
      <t xml:space="preserve">Specializate în plante rădăcinoase
</t>
    </r>
    <r>
      <rPr>
        <i/>
        <sz val="12"/>
        <rFont val="Arial"/>
        <family val="2"/>
      </rPr>
      <t>Specialist root crops</t>
    </r>
  </si>
  <si>
    <r>
      <t xml:space="preserve">Specializate în legume în câmp
</t>
    </r>
    <r>
      <rPr>
        <i/>
        <sz val="12"/>
        <rFont val="Arial"/>
        <family val="2"/>
      </rPr>
      <t>Specialist field vegetables</t>
    </r>
  </si>
  <si>
    <r>
      <t xml:space="preserve">Specializate în cultivarea bumbacului
</t>
    </r>
    <r>
      <rPr>
        <i/>
        <sz val="12"/>
        <rFont val="Arial"/>
        <family val="2"/>
      </rPr>
      <t>Specialist cotton</t>
    </r>
  </si>
  <si>
    <r>
      <t xml:space="preserve">Diverse culturi în câmp combinate
</t>
    </r>
    <r>
      <rPr>
        <i/>
        <sz val="12"/>
        <rFont val="Arial"/>
        <family val="2"/>
      </rPr>
      <t>Various field crops combined</t>
    </r>
  </si>
  <si>
    <r>
      <t xml:space="preserve">SPECIALIZATE ÎN HORTICULTURĂ
</t>
    </r>
    <r>
      <rPr>
        <i/>
        <sz val="12"/>
        <rFont val="Arial"/>
        <family val="2"/>
      </rPr>
      <t>SPECIALIST HORTICULTURE</t>
    </r>
  </si>
  <si>
    <r>
      <t xml:space="preserve">Specializate în horticultură, în sere şi solarii
</t>
    </r>
    <r>
      <rPr>
        <i/>
        <sz val="12"/>
        <rFont val="Arial"/>
        <family val="2"/>
      </rPr>
      <t>Specialist horticulture indoor</t>
    </r>
  </si>
  <si>
    <r>
      <t xml:space="preserve">Specializate în cultivarea legumelor, în sere şi solarii
</t>
    </r>
    <r>
      <rPr>
        <i/>
        <sz val="12"/>
        <rFont val="Arial"/>
        <family val="2"/>
      </rPr>
      <t>Specialist vegetables indoor</t>
    </r>
  </si>
  <si>
    <r>
      <t xml:space="preserve">Specializate în culturi mixte, în sere şi solarii
</t>
    </r>
    <r>
      <rPr>
        <i/>
        <sz val="12"/>
        <rFont val="Arial"/>
        <family val="2"/>
      </rPr>
      <t>Mixed horticulture indoor specialist</t>
    </r>
  </si>
  <si>
    <r>
      <t xml:space="preserve">Specializate în horticultură, în câmp
</t>
    </r>
    <r>
      <rPr>
        <i/>
        <sz val="12"/>
        <rFont val="Arial"/>
        <family val="2"/>
      </rPr>
      <t>Specialist horticulture outdoor</t>
    </r>
  </si>
  <si>
    <r>
      <t xml:space="preserve">Specializate în cultivarea legumelor, în câmp
</t>
    </r>
    <r>
      <rPr>
        <i/>
        <sz val="12"/>
        <rFont val="Arial"/>
        <family val="2"/>
      </rPr>
      <t>Specialist vegetable outdoor</t>
    </r>
  </si>
  <si>
    <r>
      <t xml:space="preserve">Specializate în flori şi plante ornamentale, în câmp
</t>
    </r>
    <r>
      <rPr>
        <i/>
        <sz val="12"/>
        <rFont val="Arial"/>
        <family val="2"/>
      </rPr>
      <t>Specialist flowers and ornamental outdoor</t>
    </r>
    <r>
      <rPr>
        <b/>
        <sz val="12"/>
        <rFont val="Arial"/>
        <family val="2"/>
      </rPr>
      <t xml:space="preserve"> </t>
    </r>
  </si>
  <si>
    <r>
      <t xml:space="preserve">Specializate în culturi mixte, în câmp
</t>
    </r>
    <r>
      <rPr>
        <i/>
        <sz val="12"/>
        <rFont val="Arial"/>
        <family val="2"/>
      </rPr>
      <t>Mixed horticulture outdoor specialist</t>
    </r>
  </si>
  <si>
    <r>
      <t xml:space="preserve">Alte specializări horticole
</t>
    </r>
    <r>
      <rPr>
        <i/>
        <sz val="12"/>
        <rFont val="Arial"/>
        <family val="2"/>
      </rPr>
      <t>Other horticulture</t>
    </r>
  </si>
  <si>
    <r>
      <t xml:space="preserve">Specializate în cultivarea ciupercilor
</t>
    </r>
    <r>
      <rPr>
        <i/>
        <sz val="12"/>
        <rFont val="Arial"/>
        <family val="2"/>
      </rPr>
      <t>Specialist mushrooms</t>
    </r>
  </si>
  <si>
    <r>
      <t xml:space="preserve">Specializate în pepiniere
</t>
    </r>
    <r>
      <rPr>
        <i/>
        <sz val="12"/>
        <rFont val="Arial"/>
        <family val="2"/>
      </rPr>
      <t>Specialist nurseries</t>
    </r>
  </si>
  <si>
    <r>
      <t xml:space="preserve">Diverse culturi horticole
</t>
    </r>
    <r>
      <rPr>
        <i/>
        <sz val="12"/>
        <rFont val="Arial"/>
        <family val="2"/>
      </rPr>
      <t>Various horticulture</t>
    </r>
  </si>
  <si>
    <r>
      <t xml:space="preserve">SPECIALIZATE ÎN CULTURI PERMANENTE
</t>
    </r>
    <r>
      <rPr>
        <i/>
        <sz val="12"/>
        <rFont val="Arial"/>
        <family val="2"/>
      </rPr>
      <t>SPECIALIST PERMANENT CROPS</t>
    </r>
  </si>
  <si>
    <r>
      <t xml:space="preserve">Specializate pentru vin de calitate
</t>
    </r>
    <r>
      <rPr>
        <i/>
        <sz val="12"/>
        <rFont val="Arial"/>
        <family val="2"/>
      </rPr>
      <t>Specialist quality wine</t>
    </r>
  </si>
  <si>
    <r>
      <t xml:space="preserve">Specializate pentru alte vinuri
</t>
    </r>
    <r>
      <rPr>
        <i/>
        <sz val="12"/>
        <rFont val="Arial"/>
        <family val="2"/>
      </rPr>
      <t>Specialist other than quality wine</t>
    </r>
  </si>
  <si>
    <r>
      <t xml:space="preserve">Specializate în struguri pentru masă
</t>
    </r>
    <r>
      <rPr>
        <i/>
        <sz val="12"/>
        <rFont val="Arial"/>
        <family val="2"/>
      </rPr>
      <t>Specialist table grapes</t>
    </r>
  </si>
  <si>
    <r>
      <t xml:space="preserve">Alte categorii de plantaţii viticole
</t>
    </r>
    <r>
      <rPr>
        <i/>
        <sz val="12"/>
        <rFont val="Arial"/>
        <family val="2"/>
      </rPr>
      <t>Other vineyards</t>
    </r>
  </si>
  <si>
    <r>
      <t xml:space="preserve">Specializate în fructe şi citrice
</t>
    </r>
    <r>
      <rPr>
        <i/>
        <sz val="12"/>
        <rFont val="Arial"/>
        <family val="2"/>
      </rPr>
      <t>Specialist fruit and citrus fruit</t>
    </r>
  </si>
  <si>
    <r>
      <t xml:space="preserve">Specializate în citrice
</t>
    </r>
    <r>
      <rPr>
        <i/>
        <sz val="12"/>
        <rFont val="Arial"/>
        <family val="2"/>
      </rPr>
      <t>Specialist citrus fruit</t>
    </r>
  </si>
  <si>
    <r>
      <t xml:space="preserve">Specializate în producţia de nucifere
</t>
    </r>
    <r>
      <rPr>
        <i/>
        <sz val="12"/>
        <rFont val="Arial"/>
        <family val="2"/>
      </rPr>
      <t>Specialist nuts</t>
    </r>
  </si>
  <si>
    <r>
      <t xml:space="preserve">Specializate în fructe tropicale
</t>
    </r>
    <r>
      <rPr>
        <i/>
        <sz val="12"/>
        <rFont val="Arial"/>
        <family val="2"/>
      </rPr>
      <t>Specialist tropical fruits</t>
    </r>
  </si>
  <si>
    <r>
      <t xml:space="preserve">Specializate în măslini
</t>
    </r>
    <r>
      <rPr>
        <i/>
        <sz val="12"/>
        <rFont val="Arial"/>
        <family val="2"/>
      </rPr>
      <t>Specialist olives</t>
    </r>
  </si>
  <si>
    <r>
      <t xml:space="preserve">Diverse culturi permanente combinate
</t>
    </r>
    <r>
      <rPr>
        <i/>
        <sz val="12"/>
        <rFont val="Arial"/>
        <family val="2"/>
      </rPr>
      <t>Various permanent crops combined</t>
    </r>
  </si>
  <si>
    <r>
      <t xml:space="preserve">SPECIALIZATE ÎN CREŞTEREA ANIMALELOR ERBIVORE
</t>
    </r>
    <r>
      <rPr>
        <i/>
        <sz val="12"/>
        <rFont val="Arial"/>
        <family val="2"/>
      </rPr>
      <t>SPECIALIST GRAZING LIVESTOCK</t>
    </r>
  </si>
  <si>
    <r>
      <t xml:space="preserve">Specializate pentru producţia de lapte
</t>
    </r>
    <r>
      <rPr>
        <i/>
        <sz val="12"/>
        <rFont val="Arial"/>
        <family val="2"/>
      </rPr>
      <t>Specialist dairying</t>
    </r>
  </si>
  <si>
    <r>
      <t xml:space="preserve">Specializate bovine - creştere şi îngrăşare
</t>
    </r>
    <r>
      <rPr>
        <i/>
        <sz val="12"/>
        <rFont val="Arial"/>
        <family val="2"/>
      </rPr>
      <t>Specialist cattle - rearing and fattening</t>
    </r>
  </si>
  <si>
    <r>
      <t xml:space="preserve">Ovine, caprine şi alte animale erbivore
</t>
    </r>
    <r>
      <rPr>
        <i/>
        <sz val="12"/>
        <rFont val="Arial"/>
        <family val="2"/>
      </rPr>
      <t>Sheep, goats and other grazing livestock</t>
    </r>
  </si>
  <si>
    <r>
      <t xml:space="preserve">Specializate în creşterea ovinelor
</t>
    </r>
    <r>
      <rPr>
        <i/>
        <sz val="12"/>
        <rFont val="Arial"/>
        <family val="2"/>
      </rPr>
      <t>Specialist sheep</t>
    </r>
  </si>
  <si>
    <r>
      <t xml:space="preserve">Specializate în creşterea caprinelor
</t>
    </r>
    <r>
      <rPr>
        <i/>
        <sz val="12"/>
        <rFont val="Arial"/>
        <family val="2"/>
      </rPr>
      <t>Specialist goats</t>
    </r>
  </si>
  <si>
    <r>
      <t xml:space="preserve">Diverse erbivore
</t>
    </r>
    <r>
      <rPr>
        <i/>
        <sz val="12"/>
        <rFont val="Arial"/>
        <family val="2"/>
      </rPr>
      <t>Various grazing livestock</t>
    </r>
  </si>
  <si>
    <r>
      <t xml:space="preserve">SPECIALIZATE GRANIVORE
</t>
    </r>
    <r>
      <rPr>
        <i/>
        <sz val="12"/>
        <rFont val="Arial"/>
        <family val="2"/>
      </rPr>
      <t>SPECIALIST GRANIVORES</t>
    </r>
  </si>
  <si>
    <r>
      <t xml:space="preserve">Specializate în porcine
</t>
    </r>
    <r>
      <rPr>
        <i/>
        <sz val="12"/>
        <rFont val="Arial"/>
        <family val="2"/>
      </rPr>
      <t>Specialist pigs</t>
    </r>
  </si>
  <si>
    <r>
      <t>Specializate în creşterea porcinelor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Specialist pig rearing</t>
    </r>
  </si>
  <si>
    <r>
      <t xml:space="preserve">Specializate în îngrăşarea porcinelor
</t>
    </r>
    <r>
      <rPr>
        <i/>
        <sz val="12"/>
        <rFont val="Arial"/>
        <family val="2"/>
      </rPr>
      <t>Specialist pig fattening</t>
    </r>
  </si>
  <si>
    <r>
      <t xml:space="preserve">Specializări combinate: creşterea şi îngrăşarea porcinelor
</t>
    </r>
    <r>
      <rPr>
        <i/>
        <sz val="12"/>
        <rFont val="Arial"/>
        <family val="2"/>
      </rPr>
      <t>Pigs rearing and fattening combined</t>
    </r>
    <r>
      <rPr>
        <b/>
        <sz val="12"/>
        <rFont val="Arial"/>
        <family val="2"/>
      </rPr>
      <t xml:space="preserve"> </t>
    </r>
  </si>
  <si>
    <r>
      <t xml:space="preserve">Specializate în creşterea păsărilor
</t>
    </r>
    <r>
      <rPr>
        <i/>
        <sz val="12"/>
        <rFont val="Arial"/>
        <family val="2"/>
      </rPr>
      <t>Specialist poultry</t>
    </r>
  </si>
  <si>
    <r>
      <t xml:space="preserve">Specializate în producţia de ouă
</t>
    </r>
    <r>
      <rPr>
        <i/>
        <sz val="12"/>
        <rFont val="Arial"/>
        <family val="2"/>
      </rPr>
      <t>Specialist layers</t>
    </r>
  </si>
  <si>
    <r>
      <t xml:space="preserve">Specializate în producţia de carne
</t>
    </r>
    <r>
      <rPr>
        <i/>
        <sz val="12"/>
        <rFont val="Arial"/>
        <family val="2"/>
      </rPr>
      <t>Specialist poultry-meat</t>
    </r>
  </si>
  <si>
    <r>
      <t xml:space="preserve">Specializări combinate: producţia de ouă şi carne
</t>
    </r>
    <r>
      <rPr>
        <i/>
        <sz val="12"/>
        <rFont val="Arial"/>
        <family val="2"/>
      </rPr>
      <t>Layers and poultry-meat combined</t>
    </r>
    <r>
      <rPr>
        <b/>
        <sz val="12"/>
        <rFont val="Arial"/>
        <family val="2"/>
      </rPr>
      <t xml:space="preserve"> </t>
    </r>
  </si>
  <si>
    <r>
      <t xml:space="preserve">Diverse granivore combinate
</t>
    </r>
    <r>
      <rPr>
        <i/>
        <sz val="12"/>
        <rFont val="Arial"/>
        <family val="2"/>
      </rPr>
      <t>Various granivores combined</t>
    </r>
  </si>
  <si>
    <r>
      <t xml:space="preserve">CULTURI MIXTE
</t>
    </r>
    <r>
      <rPr>
        <i/>
        <sz val="12"/>
        <rFont val="Arial"/>
        <family val="2"/>
      </rPr>
      <t>MIXED CROPPING</t>
    </r>
  </si>
  <si>
    <r>
      <t xml:space="preserve">Culturi horticole şi culturi permanente combinate
</t>
    </r>
    <r>
      <rPr>
        <i/>
        <sz val="12"/>
        <rFont val="Arial"/>
        <family val="2"/>
      </rPr>
      <t>Horticulture and permanent crops combined</t>
    </r>
  </si>
  <si>
    <r>
      <t xml:space="preserve">Culturi în câmp şi culturi horticole combinate
</t>
    </r>
    <r>
      <rPr>
        <i/>
        <sz val="12"/>
        <rFont val="Arial"/>
        <family val="2"/>
      </rPr>
      <t>Horticulture and field crops combined</t>
    </r>
  </si>
  <si>
    <r>
      <t xml:space="preserve">Culturi în câmp şi culturi viticole combinate
</t>
    </r>
    <r>
      <rPr>
        <i/>
        <sz val="12"/>
        <rFont val="Arial"/>
        <family val="2"/>
      </rPr>
      <t>Field crops and vineyards combined</t>
    </r>
  </si>
  <si>
    <r>
      <t xml:space="preserve">Culturi în câmp şi culturi permanente combinate
</t>
    </r>
    <r>
      <rPr>
        <i/>
        <sz val="12"/>
        <rFont val="Arial"/>
        <family val="2"/>
      </rPr>
      <t>Field crops and permanent crops combined</t>
    </r>
  </si>
  <si>
    <r>
      <t xml:space="preserve">Culturi mixte, în principal culturi în câmp
</t>
    </r>
    <r>
      <rPr>
        <i/>
        <sz val="12"/>
        <rFont val="Arial"/>
        <family val="2"/>
      </rPr>
      <t>Mixed cropping, mainly field crops</t>
    </r>
  </si>
  <si>
    <r>
      <t xml:space="preserve">Alte culturi mixte
</t>
    </r>
    <r>
      <rPr>
        <i/>
        <sz val="12"/>
        <rFont val="Arial"/>
        <family val="2"/>
      </rPr>
      <t>Other mixed cropping</t>
    </r>
  </si>
  <si>
    <r>
      <t xml:space="preserve">EFECTIVE MIXTE DE ANIMALE
</t>
    </r>
    <r>
      <rPr>
        <i/>
        <sz val="12"/>
        <rFont val="Arial"/>
        <family val="2"/>
      </rPr>
      <t>MIXED LIVESTOCK</t>
    </r>
  </si>
  <si>
    <r>
      <t xml:space="preserve">Efective mixte de animale, în principal animale erbivore
</t>
    </r>
    <r>
      <rPr>
        <i/>
        <sz val="12"/>
        <rFont val="Arial"/>
        <family val="2"/>
      </rPr>
      <t>Mixed livestock, mainly grazing livestock</t>
    </r>
  </si>
  <si>
    <r>
      <t xml:space="preserve">Efective mixte, în principal pentru lapte
</t>
    </r>
    <r>
      <rPr>
        <i/>
        <sz val="12"/>
        <rFont val="Arial"/>
        <family val="2"/>
      </rPr>
      <t>Mixed livestock, mainly dairying</t>
    </r>
  </si>
  <si>
    <r>
      <t xml:space="preserve">Efective mixte, în principal granivore
</t>
    </r>
    <r>
      <rPr>
        <i/>
        <sz val="12"/>
        <rFont val="Arial"/>
        <family val="2"/>
      </rPr>
      <t>Mixed livestock, mainly granivores</t>
    </r>
  </si>
  <si>
    <r>
      <t xml:space="preserve">Efective mixte: granivore şi pentru lapte
</t>
    </r>
    <r>
      <rPr>
        <i/>
        <sz val="12"/>
        <rFont val="Arial"/>
        <family val="2"/>
      </rPr>
      <t>Mixed livestock: granivores and dairying combined</t>
    </r>
    <r>
      <rPr>
        <b/>
        <sz val="12"/>
        <rFont val="Arial"/>
        <family val="2"/>
      </rPr>
      <t xml:space="preserve"> </t>
    </r>
  </si>
  <si>
    <r>
      <t xml:space="preserve">Exploataţii mixte: culturi în câmp şi erbivore
</t>
    </r>
    <r>
      <rPr>
        <i/>
        <sz val="12"/>
        <rFont val="Arial"/>
        <family val="2"/>
      </rPr>
      <t>Field crops - grazing livestock combined</t>
    </r>
  </si>
  <si>
    <r>
      <t xml:space="preserve">Culturi în câmp combinate 
cu efective de animale pentru producţia de lapte
</t>
    </r>
    <r>
      <rPr>
        <i/>
        <sz val="12"/>
        <rFont val="Arial"/>
        <family val="2"/>
      </rPr>
      <t>Field crops combined with dairying</t>
    </r>
  </si>
  <si>
    <r>
      <t xml:space="preserve">Culturi în câmp combinate cu 
creşterea animalelor, altele decât cele pentru lapte
</t>
    </r>
    <r>
      <rPr>
        <i/>
        <sz val="12"/>
        <rFont val="Arial"/>
        <family val="2"/>
      </rPr>
      <t>Field crops combined with non-dairying grazing livestock</t>
    </r>
  </si>
  <si>
    <r>
      <t xml:space="preserve">Animale erbivore, altele decât cele pentru lapte, 
combinate cu culturi în câmp
</t>
    </r>
    <r>
      <rPr>
        <i/>
        <sz val="12"/>
        <rFont val="Arial"/>
        <family val="2"/>
      </rPr>
      <t>Non-dairying grazing livestock combined with field crops</t>
    </r>
  </si>
  <si>
    <r>
      <t xml:space="preserve">Diverse culturi şi efective de animale combinate
</t>
    </r>
    <r>
      <rPr>
        <i/>
        <sz val="12"/>
        <rFont val="Arial"/>
        <family val="2"/>
      </rPr>
      <t>Various crops and livestock combined</t>
    </r>
    <r>
      <rPr>
        <b/>
        <sz val="12"/>
        <rFont val="Arial"/>
        <family val="2"/>
      </rPr>
      <t xml:space="preserve"> </t>
    </r>
  </si>
  <si>
    <r>
      <t xml:space="preserve">Culturi în câmp şi granivore combinate
</t>
    </r>
    <r>
      <rPr>
        <i/>
        <sz val="12"/>
        <rFont val="Arial"/>
        <family val="2"/>
      </rPr>
      <t>Field crops and granivores combined</t>
    </r>
  </si>
  <si>
    <r>
      <t xml:space="preserve">Culturi permanente şi erbivore combinate
</t>
    </r>
    <r>
      <rPr>
        <i/>
        <sz val="12"/>
        <rFont val="Arial"/>
        <family val="2"/>
      </rPr>
      <t>Permanent crops and grazing livestock combined</t>
    </r>
  </si>
  <si>
    <r>
      <t xml:space="preserve">Apicultură
</t>
    </r>
    <r>
      <rPr>
        <i/>
        <sz val="12"/>
        <rFont val="Arial"/>
        <family val="2"/>
      </rPr>
      <t>Apiculture</t>
    </r>
  </si>
  <si>
    <r>
      <t xml:space="preserve">Diverse culturi mixte şi efective de animale
</t>
    </r>
    <r>
      <rPr>
        <i/>
        <sz val="12"/>
        <rFont val="Arial"/>
        <family val="2"/>
      </rPr>
      <t>Various mixed crops and livestock</t>
    </r>
  </si>
  <si>
    <r>
      <t xml:space="preserve">EXPLOATAŢII AGRICOLE NECLASIFICATE
</t>
    </r>
    <r>
      <rPr>
        <i/>
        <sz val="12"/>
        <rFont val="Arial"/>
        <family val="2"/>
      </rPr>
      <t>NON-CLASSIFIED AGRICULTURAL HOLDINGS</t>
    </r>
  </si>
  <si>
    <r>
      <t xml:space="preserve">Specializate în cultivarea tutunului
</t>
    </r>
    <r>
      <rPr>
        <i/>
        <sz val="12"/>
        <rFont val="Arial"/>
        <family val="2"/>
      </rPr>
      <t>Specialist tobacco</t>
    </r>
  </si>
  <si>
    <r>
      <t xml:space="preserve">Specializate în viticultură
</t>
    </r>
    <r>
      <rPr>
        <i/>
        <sz val="12"/>
        <rFont val="Arial"/>
        <family val="2"/>
      </rPr>
      <t>Specialist vineyards</t>
    </r>
  </si>
  <si>
    <r>
      <t xml:space="preserve">Ovine şi bovine combinate
</t>
    </r>
    <r>
      <rPr>
        <i/>
        <sz val="12"/>
        <rFont val="Arial"/>
        <family val="2"/>
      </rPr>
      <t>Sheep and cattle combined</t>
    </r>
  </si>
  <si>
    <r>
      <t xml:space="preserve">TOTAL
exploataţii 
agricole 
(număr)
</t>
    </r>
    <r>
      <rPr>
        <i/>
        <sz val="12"/>
        <rFont val="Arial"/>
        <family val="2"/>
      </rPr>
      <t>TOTAL
agricultural
holdings
(number)</t>
    </r>
  </si>
  <si>
    <r>
      <t xml:space="preserve">Suprafaţă
agricolă
utilizată
(hectare)
</t>
    </r>
    <r>
      <rPr>
        <i/>
        <sz val="12"/>
        <rFont val="Arial"/>
        <family val="2"/>
      </rPr>
      <t>Utilised
agricultural
area
(hectares)</t>
    </r>
  </si>
  <si>
    <r>
      <t xml:space="preserve">Dimensiune
economică
a exploataţiilor
agricole
(mii Euro)
</t>
    </r>
    <r>
      <rPr>
        <i/>
        <sz val="12"/>
        <rFont val="Arial"/>
        <family val="2"/>
      </rPr>
      <t>Economic
size
of agricultural
holdings
(thou. Euros)</t>
    </r>
  </si>
  <si>
    <r>
      <t xml:space="preserve">Dimensiune
economică 
medie
pe 
o exploataţie
agricolă
</t>
    </r>
    <r>
      <rPr>
        <b/>
        <i/>
        <sz val="12"/>
        <rFont val="Arial"/>
        <family val="2"/>
      </rPr>
      <t xml:space="preserve">(mii Euro)
</t>
    </r>
    <r>
      <rPr>
        <i/>
        <sz val="12"/>
        <rFont val="Arial"/>
        <family val="2"/>
      </rPr>
      <t>Average
economic 
size
by 
an agricultural
holding
(thou. Euros)</t>
    </r>
  </si>
  <si>
    <r>
      <t xml:space="preserve">Specializate în flori şi plante ornamentale, 
în sere şi solarii
</t>
    </r>
    <r>
      <rPr>
        <i/>
        <sz val="12"/>
        <rFont val="Arial"/>
        <family val="2"/>
      </rPr>
      <t>Specialist flowers and ornamental 
indoor</t>
    </r>
  </si>
  <si>
    <r>
      <t xml:space="preserve">Specializate în cereale (fără orez), plante uleioase 
şi proteice
</t>
    </r>
    <r>
      <rPr>
        <i/>
        <sz val="12"/>
        <rFont val="Arial"/>
        <family val="2"/>
      </rPr>
      <t>Specialist cereals (other than rice), oilseeds 
and protein crops</t>
    </r>
  </si>
  <si>
    <r>
      <t xml:space="preserve">Specializări combinate: cereale, plante uleioase, 
proteice şi orez
</t>
    </r>
    <r>
      <rPr>
        <i/>
        <sz val="12"/>
        <rFont val="Arial"/>
        <family val="2"/>
      </rPr>
      <t>Cereals, oilseeds, 
protein crops and rice combined</t>
    </r>
  </si>
  <si>
    <r>
      <t xml:space="preserve">Specializări combinate: cereale, plante uleioase, 
proteice şi rădăcinoase
</t>
    </r>
    <r>
      <rPr>
        <i/>
        <sz val="12"/>
        <rFont val="Arial"/>
        <family val="2"/>
      </rPr>
      <t>Cereals, oilseeds, protein crops 
and root crops combined</t>
    </r>
    <r>
      <rPr>
        <b/>
        <sz val="12"/>
        <rFont val="Arial"/>
        <family val="2"/>
      </rPr>
      <t xml:space="preserve"> </t>
    </r>
  </si>
  <si>
    <r>
      <t xml:space="preserve">Dimensiune 
economică          
pe 1 ha 
suprafaţă 
agricolă 
utilizată                  
(mii Euro)
</t>
    </r>
    <r>
      <rPr>
        <i/>
        <sz val="12"/>
        <rFont val="Arial"/>
        <family val="2"/>
      </rPr>
      <t>Economic
size
by 1 ha
of utilised
agricultural
area
(thou. Euros)</t>
    </r>
  </si>
  <si>
    <t>2 - Exploataţii agricole, dimensiunea economică, suprafaţa agricolă utilizată şi dimensiunea economică medie</t>
  </si>
  <si>
    <t xml:space="preserve">    Agricultural holdings, economic size, utilised agricultural area and average economic size </t>
  </si>
  <si>
    <r>
      <t xml:space="preserve">Specializate în fructe 
(altele decât citrice, fructe tropicale şi nucifere)
</t>
    </r>
    <r>
      <rPr>
        <i/>
        <sz val="12"/>
        <rFont val="Arial"/>
        <family val="2"/>
      </rPr>
      <t>Specialist fruit 
(other than citrus, tropical fruits or nuts)</t>
    </r>
  </si>
  <si>
    <r>
      <t xml:space="preserve">Specializate în fructe, citrice, 
fructe tropicale şi nucifere: producţie mixtă
</t>
    </r>
    <r>
      <rPr>
        <i/>
        <sz val="12"/>
        <rFont val="Arial"/>
        <family val="2"/>
      </rPr>
      <t>Specialist fruit, citrus, 
tropical fruits and nuts: mixed production</t>
    </r>
  </si>
  <si>
    <r>
      <t xml:space="preserve">Specializate bovine combinate pentru lapte, 
creştere şi îngrăşare
</t>
    </r>
    <r>
      <rPr>
        <i/>
        <sz val="12"/>
        <rFont val="Arial"/>
        <family val="2"/>
      </rPr>
      <t>Cattle - dairying, 
rearing and fattening combined</t>
    </r>
  </si>
  <si>
    <r>
      <t xml:space="preserve">Efective mixte, în principal erbivore, 
în afară de cele pentru lapte
</t>
    </r>
    <r>
      <rPr>
        <i/>
        <sz val="12"/>
        <rFont val="Arial"/>
        <family val="2"/>
      </rPr>
      <t>Mixed livestock, 
mainly non-dairying grazing livestock</t>
    </r>
  </si>
  <si>
    <r>
      <t xml:space="preserve">Efective mixte: granivore şi erbivore, 
în afară de cele pentru lapte
</t>
    </r>
    <r>
      <rPr>
        <i/>
        <sz val="12"/>
        <rFont val="Arial"/>
        <family val="2"/>
      </rPr>
      <t>Mixed livestock: granivores 
and non-dairying combined</t>
    </r>
  </si>
  <si>
    <r>
      <t xml:space="preserve">EXPLOATAŢII AGRICOLE MIXTE 
(CULTURI VEGETALE ŞI EFECTIVE DE ANIMALE)
</t>
    </r>
    <r>
      <rPr>
        <i/>
        <sz val="12"/>
        <rFont val="Arial"/>
        <family val="2"/>
      </rPr>
      <t>MIXED CROPS - LIVESTOCK</t>
    </r>
  </si>
  <si>
    <r>
      <t xml:space="preserve">Efective de animale pentru producţia de lapte 
şi culturi în câmp
</t>
    </r>
    <r>
      <rPr>
        <i/>
        <sz val="12"/>
        <rFont val="Arial"/>
        <family val="2"/>
      </rPr>
      <t>Dairying combined with field crops</t>
    </r>
  </si>
  <si>
    <t xml:space="preserve">    by an agricultural holding and by 1 ha of utilised agricultural area, by type of agricultural activity</t>
  </si>
  <si>
    <t xml:space="preserve">     pe o exploataţie agricolă şi pe 1 ha suprafaţă agricolă utilizată, pe tip de activitate agricolă - continuare</t>
  </si>
  <si>
    <t xml:space="preserve">    by an agricultural holding and by 1 ha of utilised agricultural area, by type of agricultural activity - continuation</t>
  </si>
  <si>
    <t xml:space="preserve">     pe o exploataţie agricolă şi pe 1 ha suprafaţă agricolă utilizată, pe tip de activitate agricolă  GAC 2011 SO_MD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</si>
</sst>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;[Red]0.0"/>
    <numFmt numFmtId="182" formatCode="0.00;[Red]0.00"/>
    <numFmt numFmtId="183" formatCode="0.000"/>
  </numFmts>
  <fonts count="3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Helvetica"/>
      <family val="2"/>
    </font>
    <font>
      <i/>
      <sz val="12"/>
      <name val="Helvetic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4"/>
    </xf>
    <xf numFmtId="0" fontId="5" fillId="0" borderId="14" xfId="0" applyFont="1" applyBorder="1" applyAlignment="1">
      <alignment horizontal="left" vertical="center" wrapText="1" indent="4"/>
    </xf>
    <xf numFmtId="0" fontId="1" fillId="0" borderId="10" xfId="0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indent="3"/>
    </xf>
    <xf numFmtId="2" fontId="1" fillId="0" borderId="0" xfId="0" applyNumberFormat="1" applyFont="1" applyFill="1" applyBorder="1" applyAlignment="1">
      <alignment horizontal="left" vertical="center" indent="3"/>
    </xf>
    <xf numFmtId="2" fontId="1" fillId="0" borderId="0" xfId="0" applyNumberFormat="1" applyFont="1" applyFill="1" applyBorder="1" applyAlignment="1">
      <alignment horizontal="left" vertical="center" indent="3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left" vertical="center" wrapText="1" indent="2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po_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ipo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po_2"/>
    </sheetNames>
    <sheetDataSet>
      <sheetData sheetId="0">
        <row r="2">
          <cell r="A2">
            <v>137036</v>
          </cell>
          <cell r="B2">
            <v>380486.24</v>
          </cell>
          <cell r="C2">
            <v>723271.34</v>
          </cell>
        </row>
        <row r="3">
          <cell r="A3">
            <v>0</v>
          </cell>
          <cell r="B3">
            <v>0</v>
          </cell>
          <cell r="C3">
            <v>0</v>
          </cell>
        </row>
        <row r="4">
          <cell r="A4">
            <v>0</v>
          </cell>
          <cell r="B4">
            <v>0</v>
          </cell>
          <cell r="C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po_2"/>
    </sheetNames>
    <sheetDataSet>
      <sheetData sheetId="0">
        <row r="5">
          <cell r="A5">
            <v>7274</v>
          </cell>
          <cell r="B5">
            <v>20350.49</v>
          </cell>
          <cell r="C5">
            <v>11779.7</v>
          </cell>
        </row>
        <row r="6">
          <cell r="A6">
            <v>5755</v>
          </cell>
          <cell r="B6">
            <v>30278.57</v>
          </cell>
          <cell r="C6">
            <v>40454.1</v>
          </cell>
        </row>
        <row r="7">
          <cell r="A7">
            <v>1405</v>
          </cell>
          <cell r="B7">
            <v>12736.03</v>
          </cell>
          <cell r="C7">
            <v>7420.08</v>
          </cell>
        </row>
        <row r="8">
          <cell r="A8">
            <v>65</v>
          </cell>
          <cell r="B8">
            <v>3006.59</v>
          </cell>
          <cell r="C8">
            <v>2323.15</v>
          </cell>
        </row>
        <row r="9">
          <cell r="A9">
            <v>0</v>
          </cell>
          <cell r="B9">
            <v>0</v>
          </cell>
          <cell r="C9">
            <v>0</v>
          </cell>
        </row>
        <row r="10">
          <cell r="A10">
            <v>28889</v>
          </cell>
          <cell r="B10">
            <v>180690.77</v>
          </cell>
          <cell r="C10">
            <v>496441.64</v>
          </cell>
        </row>
        <row r="11">
          <cell r="A11">
            <v>2788</v>
          </cell>
          <cell r="B11">
            <v>11470.41</v>
          </cell>
          <cell r="C11">
            <v>1690.76</v>
          </cell>
        </row>
        <row r="12">
          <cell r="A12">
            <v>983</v>
          </cell>
          <cell r="B12">
            <v>2708.09</v>
          </cell>
          <cell r="C12">
            <v>334.17</v>
          </cell>
        </row>
        <row r="13">
          <cell r="A13">
            <v>69</v>
          </cell>
          <cell r="B13">
            <v>261.02</v>
          </cell>
          <cell r="C13">
            <v>32.67</v>
          </cell>
        </row>
        <row r="14">
          <cell r="A14">
            <v>203838</v>
          </cell>
          <cell r="B14">
            <v>83412.92</v>
          </cell>
          <cell r="C14">
            <v>67916.37</v>
          </cell>
        </row>
        <row r="15">
          <cell r="A15">
            <v>5383</v>
          </cell>
          <cell r="B15">
            <v>8148.78</v>
          </cell>
          <cell r="C15">
            <v>957.85</v>
          </cell>
        </row>
        <row r="16">
          <cell r="A16">
            <v>11807</v>
          </cell>
          <cell r="B16">
            <v>9085.65</v>
          </cell>
          <cell r="C16">
            <v>4291.72</v>
          </cell>
        </row>
        <row r="17">
          <cell r="A17">
            <v>9</v>
          </cell>
          <cell r="B17">
            <v>295.7</v>
          </cell>
          <cell r="C17">
            <v>3.61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2003</v>
          </cell>
          <cell r="B19">
            <v>3864.2</v>
          </cell>
          <cell r="C19">
            <v>1463.42</v>
          </cell>
        </row>
        <row r="20">
          <cell r="A20">
            <v>2348</v>
          </cell>
          <cell r="B20">
            <v>11009.41</v>
          </cell>
          <cell r="C20">
            <v>14235.08</v>
          </cell>
        </row>
        <row r="21">
          <cell r="A21">
            <v>1076</v>
          </cell>
          <cell r="B21">
            <v>407.53</v>
          </cell>
          <cell r="C21">
            <v>889.17</v>
          </cell>
        </row>
        <row r="22">
          <cell r="A22">
            <v>1020</v>
          </cell>
          <cell r="B22">
            <v>4275.29</v>
          </cell>
          <cell r="C22">
            <v>4096.66</v>
          </cell>
        </row>
        <row r="23">
          <cell r="A23">
            <v>531</v>
          </cell>
          <cell r="B23">
            <v>2396.16</v>
          </cell>
          <cell r="C23">
            <v>2521</v>
          </cell>
        </row>
        <row r="24">
          <cell r="A24">
            <v>9190</v>
          </cell>
          <cell r="B24">
            <v>24038.97</v>
          </cell>
          <cell r="C24">
            <v>22581.63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1748</v>
          </cell>
          <cell r="B26">
            <v>5454.95</v>
          </cell>
          <cell r="C26">
            <v>5755.58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2770</v>
          </cell>
          <cell r="B28">
            <v>1829.65</v>
          </cell>
          <cell r="C28">
            <v>2083.9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2591</v>
          </cell>
          <cell r="B30">
            <v>11040.68</v>
          </cell>
          <cell r="C30">
            <v>13552.97</v>
          </cell>
        </row>
        <row r="31">
          <cell r="A31">
            <v>43943</v>
          </cell>
          <cell r="B31">
            <v>44610.71</v>
          </cell>
          <cell r="C31">
            <v>30061.08</v>
          </cell>
        </row>
        <row r="32">
          <cell r="A32">
            <v>306</v>
          </cell>
          <cell r="B32">
            <v>688.23</v>
          </cell>
          <cell r="C32">
            <v>100.48</v>
          </cell>
        </row>
        <row r="33">
          <cell r="A33">
            <v>3674</v>
          </cell>
          <cell r="B33">
            <v>7140.69</v>
          </cell>
          <cell r="C33">
            <v>3553.91</v>
          </cell>
        </row>
        <row r="34">
          <cell r="A34">
            <v>369</v>
          </cell>
          <cell r="B34">
            <v>736.67</v>
          </cell>
          <cell r="C34">
            <v>239.3</v>
          </cell>
        </row>
        <row r="35">
          <cell r="A35">
            <v>164</v>
          </cell>
          <cell r="B35">
            <v>455.55</v>
          </cell>
          <cell r="C35">
            <v>267.23</v>
          </cell>
        </row>
        <row r="36">
          <cell r="A36">
            <v>626</v>
          </cell>
          <cell r="B36">
            <v>1545.77</v>
          </cell>
          <cell r="C36">
            <v>332.48</v>
          </cell>
        </row>
        <row r="37">
          <cell r="A37">
            <v>37834</v>
          </cell>
          <cell r="B37">
            <v>124701.49</v>
          </cell>
          <cell r="C37">
            <v>39332.04</v>
          </cell>
        </row>
        <row r="38">
          <cell r="A38">
            <v>111</v>
          </cell>
          <cell r="B38">
            <v>1867.86</v>
          </cell>
          <cell r="C38">
            <v>35.19</v>
          </cell>
        </row>
        <row r="39">
          <cell r="A39">
            <v>413</v>
          </cell>
          <cell r="B39">
            <v>11740.82</v>
          </cell>
          <cell r="C39">
            <v>283.64</v>
          </cell>
        </row>
        <row r="40">
          <cell r="A40">
            <v>138</v>
          </cell>
          <cell r="B40">
            <v>549.04</v>
          </cell>
          <cell r="C40">
            <v>67.37</v>
          </cell>
        </row>
        <row r="41">
          <cell r="A41">
            <v>10424</v>
          </cell>
          <cell r="B41">
            <v>20230.85</v>
          </cell>
          <cell r="C41">
            <v>2540.12</v>
          </cell>
        </row>
        <row r="42">
          <cell r="A42">
            <v>1124</v>
          </cell>
          <cell r="B42">
            <v>14435.4</v>
          </cell>
          <cell r="C42">
            <v>1061.09</v>
          </cell>
        </row>
        <row r="43">
          <cell r="A43">
            <v>7162</v>
          </cell>
          <cell r="B43">
            <v>9463.39</v>
          </cell>
          <cell r="C43">
            <v>1506.22</v>
          </cell>
        </row>
        <row r="44">
          <cell r="A44">
            <v>8669</v>
          </cell>
          <cell r="B44">
            <v>7087.83</v>
          </cell>
          <cell r="C44">
            <v>2464.15</v>
          </cell>
        </row>
        <row r="45">
          <cell r="A45">
            <v>6099</v>
          </cell>
          <cell r="B45">
            <v>6418.47</v>
          </cell>
          <cell r="C45">
            <v>6281.82</v>
          </cell>
        </row>
        <row r="46">
          <cell r="A46">
            <v>68047</v>
          </cell>
          <cell r="B46">
            <v>55478.73</v>
          </cell>
          <cell r="C46">
            <v>55276.13</v>
          </cell>
        </row>
        <row r="47">
          <cell r="A47">
            <v>6189</v>
          </cell>
          <cell r="B47">
            <v>15651.21</v>
          </cell>
          <cell r="C47">
            <v>23508.18</v>
          </cell>
        </row>
        <row r="48">
          <cell r="A48">
            <v>9217</v>
          </cell>
          <cell r="B48">
            <v>43741.25</v>
          </cell>
          <cell r="C48">
            <v>66366.6</v>
          </cell>
        </row>
        <row r="49">
          <cell r="A49">
            <v>47880</v>
          </cell>
          <cell r="B49">
            <v>86885.46</v>
          </cell>
          <cell r="C49">
            <v>110660.99</v>
          </cell>
        </row>
        <row r="50">
          <cell r="A50">
            <v>71388</v>
          </cell>
          <cell r="B50">
            <v>73236.36</v>
          </cell>
          <cell r="C50">
            <v>56193.91</v>
          </cell>
        </row>
        <row r="51">
          <cell r="A51">
            <v>9425</v>
          </cell>
          <cell r="B51">
            <v>23292.34</v>
          </cell>
          <cell r="C51">
            <v>22618.38</v>
          </cell>
        </row>
        <row r="52">
          <cell r="A52">
            <v>7762</v>
          </cell>
          <cell r="B52">
            <v>17000.02</v>
          </cell>
          <cell r="C52">
            <v>7647.37</v>
          </cell>
        </row>
        <row r="53">
          <cell r="A53">
            <v>337</v>
          </cell>
          <cell r="B53">
            <v>1363.42</v>
          </cell>
          <cell r="C53">
            <v>917.57</v>
          </cell>
        </row>
        <row r="54">
          <cell r="A54">
            <v>8291</v>
          </cell>
          <cell r="B54">
            <v>7409.62</v>
          </cell>
          <cell r="C54">
            <v>2894.99</v>
          </cell>
        </row>
        <row r="55">
          <cell r="A55">
            <v>378</v>
          </cell>
          <cell r="B55">
            <v>3205.58</v>
          </cell>
          <cell r="C55">
            <v>4425.97</v>
          </cell>
        </row>
        <row r="56">
          <cell r="A56">
            <v>16</v>
          </cell>
          <cell r="B56">
            <v>49.83</v>
          </cell>
          <cell r="C56">
            <v>42.34</v>
          </cell>
        </row>
        <row r="57">
          <cell r="A57">
            <v>746</v>
          </cell>
          <cell r="B57">
            <v>1968.61</v>
          </cell>
          <cell r="C57">
            <v>1737.11</v>
          </cell>
        </row>
        <row r="58">
          <cell r="A58">
            <v>1444</v>
          </cell>
          <cell r="B58">
            <v>4664</v>
          </cell>
          <cell r="C58">
            <v>3636.28</v>
          </cell>
        </row>
        <row r="59">
          <cell r="A59">
            <v>23090</v>
          </cell>
          <cell r="B59">
            <v>15938.2</v>
          </cell>
          <cell r="C59">
            <v>14907.59</v>
          </cell>
        </row>
        <row r="60">
          <cell r="A60">
            <v>251</v>
          </cell>
          <cell r="B60">
            <v>1123.07</v>
          </cell>
          <cell r="C60">
            <v>721.96</v>
          </cell>
        </row>
        <row r="61">
          <cell r="A61">
            <v>689</v>
          </cell>
          <cell r="B61">
            <v>1943.88</v>
          </cell>
          <cell r="C61">
            <v>315.52</v>
          </cell>
        </row>
        <row r="62">
          <cell r="A62">
            <v>30077</v>
          </cell>
          <cell r="B62">
            <v>43015.43</v>
          </cell>
          <cell r="C62">
            <v>31497.41</v>
          </cell>
        </row>
        <row r="63">
          <cell r="A63">
            <v>67353</v>
          </cell>
          <cell r="B63">
            <v>0</v>
          </cell>
          <cell r="C63">
            <v>24544.57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8"/>
  <sheetViews>
    <sheetView tabSelected="1" zoomScale="80" zoomScaleNormal="80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74.8515625" style="1" customWidth="1"/>
    <col min="2" max="6" width="16.28125" style="1" customWidth="1"/>
    <col min="7" max="7" width="10.421875" style="11" customWidth="1"/>
    <col min="8" max="8" width="9.140625" style="1" customWidth="1"/>
    <col min="9" max="9" width="10.421875" style="11" customWidth="1"/>
    <col min="10" max="10" width="9.140625" style="1" customWidth="1"/>
    <col min="11" max="11" width="10.421875" style="11" customWidth="1"/>
    <col min="12" max="16384" width="9.140625" style="1" customWidth="1"/>
  </cols>
  <sheetData>
    <row r="1" spans="1:6" s="19" customFormat="1" ht="19.5" customHeight="1">
      <c r="A1" s="76" t="s">
        <v>84</v>
      </c>
      <c r="B1" s="76"/>
      <c r="C1" s="77"/>
      <c r="D1" s="77"/>
      <c r="E1" s="77"/>
      <c r="F1" s="77"/>
    </row>
    <row r="2" spans="1:6" s="19" customFormat="1" ht="19.5" customHeight="1">
      <c r="A2" s="76" t="s">
        <v>96</v>
      </c>
      <c r="B2" s="76"/>
      <c r="C2" s="77"/>
      <c r="D2" s="77"/>
      <c r="E2" s="77"/>
      <c r="F2" s="77"/>
    </row>
    <row r="3" spans="1:6" s="19" customFormat="1" ht="19.5" customHeight="1">
      <c r="A3" s="78" t="s">
        <v>85</v>
      </c>
      <c r="B3" s="78"/>
      <c r="C3" s="79"/>
      <c r="D3" s="79"/>
      <c r="E3" s="77"/>
      <c r="F3" s="77"/>
    </row>
    <row r="4" spans="1:6" s="19" customFormat="1" ht="19.5" customHeight="1">
      <c r="A4" s="78" t="s">
        <v>93</v>
      </c>
      <c r="B4" s="78"/>
      <c r="C4" s="79"/>
      <c r="D4" s="79"/>
      <c r="E4" s="79"/>
      <c r="F4" s="79"/>
    </row>
    <row r="5" spans="1:6" s="19" customFormat="1" ht="19.5" customHeight="1">
      <c r="A5" s="74"/>
      <c r="B5" s="74"/>
      <c r="C5" s="75"/>
      <c r="D5" s="75"/>
      <c r="E5" s="25"/>
      <c r="F5" s="25"/>
    </row>
    <row r="6" spans="1:11" s="2" customFormat="1" ht="240" customHeight="1">
      <c r="A6" s="37" t="s">
        <v>1</v>
      </c>
      <c r="B6" s="37" t="s">
        <v>75</v>
      </c>
      <c r="C6" s="37" t="s">
        <v>77</v>
      </c>
      <c r="D6" s="37" t="s">
        <v>76</v>
      </c>
      <c r="E6" s="37" t="s">
        <v>78</v>
      </c>
      <c r="F6" s="37" t="s">
        <v>83</v>
      </c>
      <c r="G6" s="20"/>
      <c r="H6" s="20"/>
      <c r="I6" s="20"/>
      <c r="J6" s="20"/>
      <c r="K6" s="20"/>
    </row>
    <row r="7" spans="1:11" s="17" customFormat="1" ht="60" customHeight="1">
      <c r="A7" s="47" t="s">
        <v>2</v>
      </c>
      <c r="B7" s="29">
        <f>B8+B12</f>
        <v>180424</v>
      </c>
      <c r="C7" s="33">
        <f>C8+C12</f>
        <v>627548.69</v>
      </c>
      <c r="D7" s="33">
        <f>D8+D12</f>
        <v>1281690.01</v>
      </c>
      <c r="E7" s="32">
        <f>C7/B7</f>
        <v>3.478188544761229</v>
      </c>
      <c r="F7" s="32">
        <f>C7/D7</f>
        <v>0.489625950973902</v>
      </c>
      <c r="G7" s="14"/>
      <c r="H7" s="38"/>
      <c r="I7" s="39"/>
      <c r="J7" s="38"/>
      <c r="K7" s="39"/>
    </row>
    <row r="8" spans="1:11" s="6" customFormat="1" ht="60" customHeight="1">
      <c r="A8" s="48" t="s">
        <v>3</v>
      </c>
      <c r="B8" s="29">
        <f>B9+B10+B11</f>
        <v>137036</v>
      </c>
      <c r="C8" s="33">
        <f>C9+C10+C11</f>
        <v>380486.24</v>
      </c>
      <c r="D8" s="33">
        <f>D9+D10+D11</f>
        <v>723271.34</v>
      </c>
      <c r="E8" s="32">
        <f>C8/B8</f>
        <v>2.7765422224816834</v>
      </c>
      <c r="F8" s="32">
        <f>C8/D8</f>
        <v>0.5260629295777156</v>
      </c>
      <c r="G8" s="8"/>
      <c r="H8" s="38"/>
      <c r="I8" s="40"/>
      <c r="J8" s="38"/>
      <c r="K8" s="40"/>
    </row>
    <row r="9" spans="1:11" s="7" customFormat="1" ht="90" customHeight="1">
      <c r="A9" s="49" t="s">
        <v>80</v>
      </c>
      <c r="B9" s="31">
        <f>'[1]tipo_2'!A2</f>
        <v>137036</v>
      </c>
      <c r="C9" s="31">
        <f>'[1]tipo_2'!B2</f>
        <v>380486.24</v>
      </c>
      <c r="D9" s="31">
        <f>'[1]tipo_2'!C2</f>
        <v>723271.34</v>
      </c>
      <c r="E9" s="27">
        <f>C9/B9</f>
        <v>2.7765422224816834</v>
      </c>
      <c r="F9" s="27">
        <f>C9/D9</f>
        <v>0.5260629295777156</v>
      </c>
      <c r="G9" s="8"/>
      <c r="H9" s="41"/>
      <c r="I9" s="40"/>
      <c r="J9" s="41"/>
      <c r="K9" s="42"/>
    </row>
    <row r="10" spans="1:11" s="3" customFormat="1" ht="60" customHeight="1">
      <c r="A10" s="49" t="s">
        <v>4</v>
      </c>
      <c r="B10" s="31">
        <f>'[1]tipo_2'!A3</f>
        <v>0</v>
      </c>
      <c r="C10" s="31">
        <f>'[1]tipo_2'!B3</f>
        <v>0</v>
      </c>
      <c r="D10" s="31">
        <f>'[1]tipo_2'!C3</f>
        <v>0</v>
      </c>
      <c r="E10" s="27">
        <v>0</v>
      </c>
      <c r="F10" s="27">
        <v>0</v>
      </c>
      <c r="G10" s="8"/>
      <c r="H10" s="43"/>
      <c r="I10" s="40"/>
      <c r="J10" s="43"/>
      <c r="K10" s="44"/>
    </row>
    <row r="11" spans="1:11" s="3" customFormat="1" ht="90" customHeight="1">
      <c r="A11" s="49" t="s">
        <v>81</v>
      </c>
      <c r="B11" s="31">
        <f>'[1]tipo_2'!A4</f>
        <v>0</v>
      </c>
      <c r="C11" s="31">
        <f>'[1]tipo_2'!B4</f>
        <v>0</v>
      </c>
      <c r="D11" s="31">
        <f>'[1]tipo_2'!C4</f>
        <v>0</v>
      </c>
      <c r="E11" s="27">
        <v>0</v>
      </c>
      <c r="F11" s="27">
        <v>0</v>
      </c>
      <c r="G11" s="8"/>
      <c r="H11" s="43"/>
      <c r="I11" s="40"/>
      <c r="J11" s="43"/>
      <c r="K11" s="44"/>
    </row>
    <row r="12" spans="1:11" s="7" customFormat="1" ht="60" customHeight="1">
      <c r="A12" s="48" t="s">
        <v>5</v>
      </c>
      <c r="B12" s="29">
        <f>B13+B14+B15+B16+B17+B18</f>
        <v>43388</v>
      </c>
      <c r="C12" s="33">
        <f>C13+C14+C15+C16+C17+C18</f>
        <v>247062.44999999998</v>
      </c>
      <c r="D12" s="33">
        <f>D13+D14+D15+D16+D17+D18</f>
        <v>558418.67</v>
      </c>
      <c r="E12" s="32">
        <f>C12/B12</f>
        <v>5.694257628837466</v>
      </c>
      <c r="F12" s="32">
        <f>C12/D12</f>
        <v>0.4424322883044006</v>
      </c>
      <c r="G12" s="8"/>
      <c r="H12" s="41"/>
      <c r="I12" s="40"/>
      <c r="J12" s="41"/>
      <c r="K12" s="42"/>
    </row>
    <row r="13" spans="1:11" s="7" customFormat="1" ht="60" customHeight="1">
      <c r="A13" s="49" t="s">
        <v>6</v>
      </c>
      <c r="B13" s="31">
        <f>'[2]tipo_2'!A5</f>
        <v>7274</v>
      </c>
      <c r="C13" s="31">
        <f>'[2]tipo_2'!B5</f>
        <v>20350.49</v>
      </c>
      <c r="D13" s="31">
        <f>'[2]tipo_2'!C5</f>
        <v>11779.7</v>
      </c>
      <c r="E13" s="27">
        <f aca="true" t="shared" si="0" ref="E13:E18">C13/B13</f>
        <v>2.7977027770140226</v>
      </c>
      <c r="F13" s="27">
        <f aca="true" t="shared" si="1" ref="F13:F18">C13/D13</f>
        <v>1.7275898367530582</v>
      </c>
      <c r="G13" s="8"/>
      <c r="H13" s="41"/>
      <c r="I13" s="40"/>
      <c r="J13" s="41"/>
      <c r="K13" s="42"/>
    </row>
    <row r="14" spans="1:11" s="7" customFormat="1" ht="90" customHeight="1">
      <c r="A14" s="49" t="s">
        <v>82</v>
      </c>
      <c r="B14" s="31">
        <f>'[2]tipo_2'!A6</f>
        <v>5755</v>
      </c>
      <c r="C14" s="31">
        <f>'[2]tipo_2'!B6</f>
        <v>30278.57</v>
      </c>
      <c r="D14" s="31">
        <f>'[2]tipo_2'!C6</f>
        <v>40454.1</v>
      </c>
      <c r="E14" s="27">
        <f t="shared" si="0"/>
        <v>5.261263249348393</v>
      </c>
      <c r="F14" s="27">
        <f t="shared" si="1"/>
        <v>0.7484672752576377</v>
      </c>
      <c r="G14" s="8"/>
      <c r="H14" s="41"/>
      <c r="I14" s="40"/>
      <c r="J14" s="41"/>
      <c r="K14" s="42"/>
    </row>
    <row r="15" spans="1:11" s="6" customFormat="1" ht="60" customHeight="1">
      <c r="A15" s="49" t="s">
        <v>7</v>
      </c>
      <c r="B15" s="31">
        <f>'[2]tipo_2'!A7</f>
        <v>1405</v>
      </c>
      <c r="C15" s="31">
        <f>'[2]tipo_2'!B7</f>
        <v>12736.03</v>
      </c>
      <c r="D15" s="31">
        <f>'[2]tipo_2'!C7</f>
        <v>7420.08</v>
      </c>
      <c r="E15" s="27">
        <f t="shared" si="0"/>
        <v>9.064790035587189</v>
      </c>
      <c r="F15" s="27">
        <f t="shared" si="1"/>
        <v>1.7164275856864077</v>
      </c>
      <c r="G15" s="10"/>
      <c r="H15" s="38"/>
      <c r="I15" s="44"/>
      <c r="J15" s="38"/>
      <c r="K15" s="40"/>
    </row>
    <row r="16" spans="1:190" s="4" customFormat="1" ht="60" customHeight="1">
      <c r="A16" s="49" t="s">
        <v>72</v>
      </c>
      <c r="B16" s="31">
        <f>'[2]tipo_2'!A8</f>
        <v>65</v>
      </c>
      <c r="C16" s="31">
        <f>'[2]tipo_2'!B8</f>
        <v>3006.59</v>
      </c>
      <c r="D16" s="31">
        <f>'[2]tipo_2'!C8</f>
        <v>2323.15</v>
      </c>
      <c r="E16" s="27">
        <f t="shared" si="0"/>
        <v>46.25523076923077</v>
      </c>
      <c r="F16" s="27">
        <f t="shared" si="1"/>
        <v>1.2941867722704088</v>
      </c>
      <c r="G16" s="16"/>
      <c r="H16" s="45"/>
      <c r="I16" s="40"/>
      <c r="J16" s="45"/>
      <c r="K16" s="4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11" ht="60" customHeight="1">
      <c r="A17" s="49" t="s">
        <v>8</v>
      </c>
      <c r="B17" s="31">
        <f>'[2]tipo_2'!A9</f>
        <v>0</v>
      </c>
      <c r="C17" s="31">
        <f>'[2]tipo_2'!B9</f>
        <v>0</v>
      </c>
      <c r="D17" s="31">
        <f>'[2]tipo_2'!C9</f>
        <v>0</v>
      </c>
      <c r="E17" s="27">
        <v>0</v>
      </c>
      <c r="F17" s="27">
        <v>0</v>
      </c>
      <c r="G17" s="12"/>
      <c r="H17" s="45"/>
      <c r="I17" s="44"/>
      <c r="J17" s="45"/>
      <c r="K17" s="44"/>
    </row>
    <row r="18" spans="1:11" ht="60" customHeight="1">
      <c r="A18" s="50" t="s">
        <v>9</v>
      </c>
      <c r="B18" s="51">
        <f>'[2]tipo_2'!A10</f>
        <v>28889</v>
      </c>
      <c r="C18" s="51">
        <f>'[2]tipo_2'!B10</f>
        <v>180690.77</v>
      </c>
      <c r="D18" s="51">
        <f>'[2]tipo_2'!C10</f>
        <v>496441.64</v>
      </c>
      <c r="E18" s="52">
        <f t="shared" si="0"/>
        <v>6.254656443629063</v>
      </c>
      <c r="F18" s="52">
        <f t="shared" si="1"/>
        <v>0.36397182557047386</v>
      </c>
      <c r="G18" s="12"/>
      <c r="H18" s="45"/>
      <c r="I18" s="44"/>
      <c r="J18" s="45"/>
      <c r="K18" s="44"/>
    </row>
    <row r="27" spans="1:6" ht="14.25">
      <c r="A27" s="5"/>
      <c r="B27" s="5"/>
      <c r="C27" s="5"/>
      <c r="D27" s="5"/>
      <c r="E27" s="5"/>
      <c r="F27" s="5"/>
    </row>
    <row r="28" spans="1:12" ht="9.75" customHeight="1">
      <c r="A28" s="5"/>
      <c r="B28" s="5"/>
      <c r="C28" s="5"/>
      <c r="D28" s="5"/>
      <c r="E28" s="5"/>
      <c r="F28" s="5"/>
      <c r="G28" s="45"/>
      <c r="H28" s="45"/>
      <c r="I28" s="46"/>
      <c r="J28" s="45"/>
      <c r="K28" s="46"/>
      <c r="L28" s="18"/>
    </row>
    <row r="29" spans="7:12" ht="14.25">
      <c r="G29" s="46"/>
      <c r="H29" s="45"/>
      <c r="I29" s="46"/>
      <c r="J29" s="45"/>
      <c r="K29" s="46"/>
      <c r="L29" s="18"/>
    </row>
    <row r="30" spans="7:12" ht="14.25">
      <c r="G30" s="46"/>
      <c r="H30" s="45"/>
      <c r="I30" s="46"/>
      <c r="J30" s="45"/>
      <c r="K30" s="46"/>
      <c r="L30" s="18"/>
    </row>
    <row r="31" spans="7:12" ht="14.25">
      <c r="G31" s="46"/>
      <c r="H31" s="45"/>
      <c r="I31" s="46"/>
      <c r="J31" s="45"/>
      <c r="K31" s="46"/>
      <c r="L31" s="18"/>
    </row>
    <row r="32" spans="7:12" ht="14.25">
      <c r="G32" s="46"/>
      <c r="H32" s="45"/>
      <c r="I32" s="46"/>
      <c r="J32" s="45"/>
      <c r="K32" s="46"/>
      <c r="L32" s="18"/>
    </row>
    <row r="33" spans="7:12" ht="14.25">
      <c r="G33" s="46"/>
      <c r="H33" s="45"/>
      <c r="I33" s="46"/>
      <c r="J33" s="45"/>
      <c r="K33" s="46"/>
      <c r="L33" s="18"/>
    </row>
    <row r="34" spans="7:12" ht="14.25">
      <c r="G34" s="46"/>
      <c r="H34" s="45"/>
      <c r="I34" s="46"/>
      <c r="J34" s="45"/>
      <c r="K34" s="46"/>
      <c r="L34" s="18"/>
    </row>
    <row r="35" spans="7:12" ht="14.25">
      <c r="G35" s="46"/>
      <c r="H35" s="45"/>
      <c r="I35" s="46"/>
      <c r="J35" s="45"/>
      <c r="K35" s="46"/>
      <c r="L35" s="18"/>
    </row>
    <row r="36" spans="7:12" ht="14.25">
      <c r="G36" s="46"/>
      <c r="H36" s="45"/>
      <c r="I36" s="46"/>
      <c r="J36" s="45"/>
      <c r="K36" s="46"/>
      <c r="L36" s="18"/>
    </row>
    <row r="37" spans="7:12" ht="14.25">
      <c r="G37" s="46"/>
      <c r="H37" s="45"/>
      <c r="I37" s="46"/>
      <c r="J37" s="45"/>
      <c r="K37" s="46"/>
      <c r="L37" s="18"/>
    </row>
    <row r="38" spans="7:12" ht="14.25">
      <c r="G38" s="46"/>
      <c r="H38" s="45"/>
      <c r="I38" s="46"/>
      <c r="J38" s="45"/>
      <c r="K38" s="46"/>
      <c r="L38" s="18"/>
    </row>
  </sheetData>
  <sheetProtection/>
  <mergeCells count="5">
    <mergeCell ref="A5:D5"/>
    <mergeCell ref="A1:F1"/>
    <mergeCell ref="A2:F2"/>
    <mergeCell ref="A3:F3"/>
    <mergeCell ref="A4:F4"/>
  </mergeCells>
  <printOptions/>
  <pageMargins left="0.5118110236220472" right="0.6692913385826772" top="0.7874015748031497" bottom="0.7874015748031497" header="0" footer="0.5905511811023623"/>
  <pageSetup horizontalDpi="600" verticalDpi="600" orientation="portrait" paperSize="9" scale="59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74.8515625" style="1" customWidth="1"/>
    <col min="2" max="6" width="16.28125" style="1" customWidth="1"/>
    <col min="7" max="7" width="10.421875" style="11" customWidth="1"/>
    <col min="8" max="8" width="9.140625" style="1" customWidth="1"/>
    <col min="9" max="9" width="10.421875" style="11" customWidth="1"/>
    <col min="10" max="10" width="9.140625" style="1" customWidth="1"/>
    <col min="11" max="11" width="10.421875" style="11" customWidth="1"/>
    <col min="12" max="16384" width="9.140625" style="1" customWidth="1"/>
  </cols>
  <sheetData>
    <row r="1" spans="1:6" s="19" customFormat="1" ht="19.5" customHeight="1">
      <c r="A1" s="76" t="s">
        <v>84</v>
      </c>
      <c r="B1" s="76"/>
      <c r="C1" s="77"/>
      <c r="D1" s="77"/>
      <c r="E1" s="77"/>
      <c r="F1" s="77"/>
    </row>
    <row r="2" spans="1:6" s="19" customFormat="1" ht="19.5" customHeight="1">
      <c r="A2" s="76" t="s">
        <v>94</v>
      </c>
      <c r="B2" s="76"/>
      <c r="C2" s="77"/>
      <c r="D2" s="77"/>
      <c r="E2" s="77"/>
      <c r="F2" s="77"/>
    </row>
    <row r="3" spans="1:6" s="19" customFormat="1" ht="19.5" customHeight="1">
      <c r="A3" s="78" t="s">
        <v>85</v>
      </c>
      <c r="B3" s="78"/>
      <c r="C3" s="79"/>
      <c r="D3" s="79"/>
      <c r="E3" s="77"/>
      <c r="F3" s="77"/>
    </row>
    <row r="4" spans="1:6" s="19" customFormat="1" ht="19.5" customHeight="1">
      <c r="A4" s="78" t="s">
        <v>95</v>
      </c>
      <c r="B4" s="78"/>
      <c r="C4" s="79"/>
      <c r="D4" s="79"/>
      <c r="E4" s="79"/>
      <c r="F4" s="79"/>
    </row>
    <row r="5" spans="1:6" s="19" customFormat="1" ht="19.5" customHeight="1">
      <c r="A5" s="74"/>
      <c r="B5" s="74"/>
      <c r="C5" s="75"/>
      <c r="D5" s="75"/>
      <c r="E5" s="25"/>
      <c r="F5" s="25"/>
    </row>
    <row r="6" spans="1:11" s="2" customFormat="1" ht="240" customHeight="1">
      <c r="A6" s="37" t="s">
        <v>1</v>
      </c>
      <c r="B6" s="37" t="s">
        <v>75</v>
      </c>
      <c r="C6" s="37" t="s">
        <v>77</v>
      </c>
      <c r="D6" s="37" t="s">
        <v>76</v>
      </c>
      <c r="E6" s="37" t="s">
        <v>78</v>
      </c>
      <c r="F6" s="37" t="s">
        <v>83</v>
      </c>
      <c r="G6" s="20"/>
      <c r="H6" s="20"/>
      <c r="I6" s="20"/>
      <c r="J6" s="20"/>
      <c r="K6" s="20"/>
    </row>
    <row r="7" spans="1:11" s="18" customFormat="1" ht="60" customHeight="1">
      <c r="A7" s="47" t="s">
        <v>10</v>
      </c>
      <c r="B7" s="28">
        <f>B8+B12+B16</f>
        <v>226880</v>
      </c>
      <c r="C7" s="36">
        <f>C8+C12+C16</f>
        <v>119246.76999999999</v>
      </c>
      <c r="D7" s="36">
        <f>D8+D12+D16</f>
        <v>76690.57</v>
      </c>
      <c r="E7" s="32">
        <f aca="true" t="shared" si="0" ref="E7:E19">C7/B7</f>
        <v>0.5255940144569816</v>
      </c>
      <c r="F7" s="32">
        <f aca="true" t="shared" si="1" ref="F7:F19">C7/D7</f>
        <v>1.5549078589453693</v>
      </c>
      <c r="G7" s="13"/>
      <c r="H7" s="45"/>
      <c r="I7" s="39"/>
      <c r="J7" s="45"/>
      <c r="K7" s="39"/>
    </row>
    <row r="8" spans="1:11" s="18" customFormat="1" ht="60" customHeight="1">
      <c r="A8" s="48" t="s">
        <v>11</v>
      </c>
      <c r="B8" s="28">
        <f>B9+B10+B11</f>
        <v>3840</v>
      </c>
      <c r="C8" s="36">
        <f>C9+C10+C11</f>
        <v>14439.52</v>
      </c>
      <c r="D8" s="36">
        <f>D9+D10+D11</f>
        <v>2057.6</v>
      </c>
      <c r="E8" s="32">
        <f t="shared" si="0"/>
        <v>3.760291666666667</v>
      </c>
      <c r="F8" s="32">
        <f t="shared" si="1"/>
        <v>7.017651632970452</v>
      </c>
      <c r="G8" s="21"/>
      <c r="H8" s="45"/>
      <c r="I8" s="39"/>
      <c r="J8" s="45"/>
      <c r="K8" s="39"/>
    </row>
    <row r="9" spans="1:11" ht="60" customHeight="1">
      <c r="A9" s="49" t="s">
        <v>12</v>
      </c>
      <c r="B9" s="31">
        <f>'[2]tipo_2'!A11</f>
        <v>2788</v>
      </c>
      <c r="C9" s="31">
        <f>'[2]tipo_2'!B11</f>
        <v>11470.41</v>
      </c>
      <c r="D9" s="31">
        <f>'[2]tipo_2'!C11</f>
        <v>1690.76</v>
      </c>
      <c r="E9" s="27">
        <f t="shared" si="0"/>
        <v>4.114207317073171</v>
      </c>
      <c r="F9" s="27">
        <f t="shared" si="1"/>
        <v>6.784173980931652</v>
      </c>
      <c r="G9" s="15"/>
      <c r="H9" s="45"/>
      <c r="I9" s="40"/>
      <c r="J9" s="45"/>
      <c r="K9" s="40"/>
    </row>
    <row r="10" spans="1:11" ht="90" customHeight="1">
      <c r="A10" s="49" t="s">
        <v>79</v>
      </c>
      <c r="B10" s="31">
        <f>'[2]tipo_2'!A12</f>
        <v>983</v>
      </c>
      <c r="C10" s="31">
        <f>'[2]tipo_2'!B12</f>
        <v>2708.09</v>
      </c>
      <c r="D10" s="31">
        <f>'[2]tipo_2'!C12</f>
        <v>334.17</v>
      </c>
      <c r="E10" s="27">
        <f t="shared" si="0"/>
        <v>2.7549237029501525</v>
      </c>
      <c r="F10" s="27">
        <f t="shared" si="1"/>
        <v>8.103929137863961</v>
      </c>
      <c r="G10" s="15"/>
      <c r="H10" s="45"/>
      <c r="I10" s="40"/>
      <c r="J10" s="45"/>
      <c r="K10" s="40"/>
    </row>
    <row r="11" spans="1:11" ht="60" customHeight="1">
      <c r="A11" s="49" t="s">
        <v>13</v>
      </c>
      <c r="B11" s="31">
        <f>'[2]tipo_2'!A13</f>
        <v>69</v>
      </c>
      <c r="C11" s="31">
        <f>'[2]tipo_2'!B13</f>
        <v>261.02</v>
      </c>
      <c r="D11" s="31">
        <f>'[2]tipo_2'!C13</f>
        <v>32.67</v>
      </c>
      <c r="E11" s="27">
        <f t="shared" si="0"/>
        <v>3.7828985507246373</v>
      </c>
      <c r="F11" s="27">
        <f t="shared" si="1"/>
        <v>7.9895928986838065</v>
      </c>
      <c r="G11" s="9"/>
      <c r="H11" s="45"/>
      <c r="I11" s="44"/>
      <c r="J11" s="45"/>
      <c r="K11" s="44"/>
    </row>
    <row r="12" spans="1:11" s="18" customFormat="1" ht="60" customHeight="1">
      <c r="A12" s="48" t="s">
        <v>14</v>
      </c>
      <c r="B12" s="28">
        <f>B13+B14+B15</f>
        <v>221028</v>
      </c>
      <c r="C12" s="36">
        <f>C13+C14+C15</f>
        <v>100647.34999999999</v>
      </c>
      <c r="D12" s="36">
        <f>D13+D14+D15</f>
        <v>73165.94</v>
      </c>
      <c r="E12" s="32">
        <f t="shared" si="0"/>
        <v>0.45536018061060135</v>
      </c>
      <c r="F12" s="32">
        <f t="shared" si="1"/>
        <v>1.3756038670452397</v>
      </c>
      <c r="G12" s="21"/>
      <c r="H12" s="45"/>
      <c r="I12" s="39"/>
      <c r="J12" s="45"/>
      <c r="K12" s="39"/>
    </row>
    <row r="13" spans="1:11" ht="60" customHeight="1">
      <c r="A13" s="49" t="s">
        <v>15</v>
      </c>
      <c r="B13" s="31">
        <f>'[2]tipo_2'!A14</f>
        <v>203838</v>
      </c>
      <c r="C13" s="31">
        <f>'[2]tipo_2'!B14</f>
        <v>83412.92</v>
      </c>
      <c r="D13" s="31">
        <f>'[2]tipo_2'!C14</f>
        <v>67916.37</v>
      </c>
      <c r="E13" s="27">
        <f t="shared" si="0"/>
        <v>0.40921182507677667</v>
      </c>
      <c r="F13" s="27">
        <f t="shared" si="1"/>
        <v>1.2281710580232719</v>
      </c>
      <c r="G13" s="9"/>
      <c r="H13" s="45"/>
      <c r="I13" s="44"/>
      <c r="J13" s="45"/>
      <c r="K13" s="44"/>
    </row>
    <row r="14" spans="1:11" ht="60" customHeight="1">
      <c r="A14" s="49" t="s">
        <v>16</v>
      </c>
      <c r="B14" s="31">
        <f>'[2]tipo_2'!A15</f>
        <v>5383</v>
      </c>
      <c r="C14" s="31">
        <f>'[2]tipo_2'!B15</f>
        <v>8148.78</v>
      </c>
      <c r="D14" s="31">
        <f>'[2]tipo_2'!C15</f>
        <v>957.85</v>
      </c>
      <c r="E14" s="27">
        <f t="shared" si="0"/>
        <v>1.5137989968419097</v>
      </c>
      <c r="F14" s="27">
        <f t="shared" si="1"/>
        <v>8.507365453881087</v>
      </c>
      <c r="G14" s="9"/>
      <c r="H14" s="45"/>
      <c r="I14" s="44"/>
      <c r="J14" s="45"/>
      <c r="K14" s="44"/>
    </row>
    <row r="15" spans="1:11" ht="60" customHeight="1">
      <c r="A15" s="49" t="s">
        <v>17</v>
      </c>
      <c r="B15" s="31">
        <f>'[2]tipo_2'!A16</f>
        <v>11807</v>
      </c>
      <c r="C15" s="31">
        <f>'[2]tipo_2'!B16</f>
        <v>9085.65</v>
      </c>
      <c r="D15" s="31">
        <f>'[2]tipo_2'!C16</f>
        <v>4291.72</v>
      </c>
      <c r="E15" s="27">
        <f t="shared" si="0"/>
        <v>0.7695138477174557</v>
      </c>
      <c r="F15" s="27">
        <f t="shared" si="1"/>
        <v>2.117018351616601</v>
      </c>
      <c r="G15" s="9"/>
      <c r="H15" s="45"/>
      <c r="I15" s="44"/>
      <c r="J15" s="45"/>
      <c r="K15" s="44"/>
    </row>
    <row r="16" spans="1:11" s="18" customFormat="1" ht="60" customHeight="1">
      <c r="A16" s="48" t="s">
        <v>18</v>
      </c>
      <c r="B16" s="28">
        <f>B17+B18+B19</f>
        <v>2012</v>
      </c>
      <c r="C16" s="36">
        <f>C17+C18+C19</f>
        <v>4159.9</v>
      </c>
      <c r="D16" s="36">
        <f>D17+D18+D19</f>
        <v>1467.03</v>
      </c>
      <c r="E16" s="32">
        <f t="shared" si="0"/>
        <v>2.067544731610338</v>
      </c>
      <c r="F16" s="32">
        <f t="shared" si="1"/>
        <v>2.8355930008247956</v>
      </c>
      <c r="G16" s="21"/>
      <c r="H16" s="45"/>
      <c r="I16" s="39"/>
      <c r="J16" s="45"/>
      <c r="K16" s="39"/>
    </row>
    <row r="17" spans="1:11" s="23" customFormat="1" ht="60" customHeight="1">
      <c r="A17" s="49" t="s">
        <v>19</v>
      </c>
      <c r="B17" s="31">
        <f>'[2]tipo_2'!A17</f>
        <v>9</v>
      </c>
      <c r="C17" s="31">
        <f>'[2]tipo_2'!B17</f>
        <v>295.7</v>
      </c>
      <c r="D17" s="31">
        <f>'[2]tipo_2'!C17</f>
        <v>3.61</v>
      </c>
      <c r="E17" s="27">
        <f t="shared" si="0"/>
        <v>32.855555555555554</v>
      </c>
      <c r="F17" s="27">
        <f t="shared" si="1"/>
        <v>81.91135734072022</v>
      </c>
      <c r="G17" s="22"/>
      <c r="H17" s="54"/>
      <c r="I17" s="55"/>
      <c r="J17" s="54"/>
      <c r="K17" s="55"/>
    </row>
    <row r="18" spans="1:11" s="23" customFormat="1" ht="60" customHeight="1">
      <c r="A18" s="49" t="s">
        <v>20</v>
      </c>
      <c r="B18" s="31">
        <f>'[2]tipo_2'!A18</f>
        <v>0</v>
      </c>
      <c r="C18" s="31">
        <f>'[2]tipo_2'!B18</f>
        <v>0</v>
      </c>
      <c r="D18" s="31">
        <f>'[2]tipo_2'!C18</f>
        <v>0</v>
      </c>
      <c r="E18" s="27">
        <v>0</v>
      </c>
      <c r="F18" s="27">
        <v>0</v>
      </c>
      <c r="G18" s="24"/>
      <c r="H18" s="54"/>
      <c r="I18" s="56"/>
      <c r="J18" s="54"/>
      <c r="K18" s="56"/>
    </row>
    <row r="19" spans="1:11" s="23" customFormat="1" ht="60" customHeight="1">
      <c r="A19" s="50" t="s">
        <v>21</v>
      </c>
      <c r="B19" s="51">
        <f>'[2]tipo_2'!A19</f>
        <v>2003</v>
      </c>
      <c r="C19" s="51">
        <f>'[2]tipo_2'!B19</f>
        <v>3864.2</v>
      </c>
      <c r="D19" s="51">
        <f>'[2]tipo_2'!C19</f>
        <v>1463.42</v>
      </c>
      <c r="E19" s="52">
        <f t="shared" si="0"/>
        <v>1.929206190713929</v>
      </c>
      <c r="F19" s="52">
        <f t="shared" si="1"/>
        <v>2.640526984734389</v>
      </c>
      <c r="G19" s="24"/>
      <c r="H19" s="54"/>
      <c r="I19" s="56"/>
      <c r="J19" s="54"/>
      <c r="K19" s="56"/>
    </row>
    <row r="20" spans="8:11" ht="14.25">
      <c r="H20" s="18"/>
      <c r="I20" s="53"/>
      <c r="J20" s="18"/>
      <c r="K20" s="53"/>
    </row>
    <row r="27" spans="7:12" ht="14.25">
      <c r="G27" s="53"/>
      <c r="H27" s="18"/>
      <c r="I27" s="53"/>
      <c r="J27" s="18"/>
      <c r="K27" s="53"/>
      <c r="L27" s="18"/>
    </row>
    <row r="28" spans="1:12" ht="14.25">
      <c r="A28" s="5"/>
      <c r="B28" s="5"/>
      <c r="C28" s="5"/>
      <c r="D28" s="5"/>
      <c r="E28" s="5"/>
      <c r="F28" s="5"/>
      <c r="G28" s="53"/>
      <c r="H28" s="18"/>
      <c r="I28" s="53"/>
      <c r="J28" s="18"/>
      <c r="K28" s="53"/>
      <c r="L28" s="18"/>
    </row>
    <row r="29" spans="1:12" ht="9.75" customHeight="1">
      <c r="A29" s="5"/>
      <c r="B29" s="5"/>
      <c r="C29" s="5"/>
      <c r="D29" s="5"/>
      <c r="E29" s="5"/>
      <c r="F29" s="5"/>
      <c r="G29" s="45"/>
      <c r="H29" s="45"/>
      <c r="I29" s="46"/>
      <c r="J29" s="45"/>
      <c r="K29" s="46"/>
      <c r="L29" s="18"/>
    </row>
    <row r="30" spans="7:12" ht="14.25">
      <c r="G30" s="46"/>
      <c r="H30" s="45"/>
      <c r="I30" s="46"/>
      <c r="J30" s="45"/>
      <c r="K30" s="46"/>
      <c r="L30" s="18"/>
    </row>
    <row r="31" spans="7:12" ht="14.25">
      <c r="G31" s="46"/>
      <c r="H31" s="45"/>
      <c r="I31" s="46"/>
      <c r="J31" s="45"/>
      <c r="K31" s="46"/>
      <c r="L31" s="18"/>
    </row>
    <row r="32" spans="7:12" ht="14.25">
      <c r="G32" s="46"/>
      <c r="H32" s="45"/>
      <c r="I32" s="46"/>
      <c r="J32" s="45"/>
      <c r="K32" s="46"/>
      <c r="L32" s="18"/>
    </row>
    <row r="33" spans="7:12" ht="14.25">
      <c r="G33" s="46"/>
      <c r="H33" s="45"/>
      <c r="I33" s="46"/>
      <c r="J33" s="45"/>
      <c r="K33" s="46"/>
      <c r="L33" s="18"/>
    </row>
    <row r="34" spans="7:12" ht="14.25">
      <c r="G34" s="46"/>
      <c r="H34" s="45"/>
      <c r="I34" s="46"/>
      <c r="J34" s="45"/>
      <c r="K34" s="46"/>
      <c r="L34" s="18"/>
    </row>
    <row r="35" spans="7:12" ht="14.25">
      <c r="G35" s="46"/>
      <c r="H35" s="45"/>
      <c r="I35" s="46"/>
      <c r="J35" s="45"/>
      <c r="K35" s="46"/>
      <c r="L35" s="18"/>
    </row>
    <row r="36" spans="7:12" ht="14.25">
      <c r="G36" s="46"/>
      <c r="H36" s="45"/>
      <c r="I36" s="46"/>
      <c r="J36" s="45"/>
      <c r="K36" s="46"/>
      <c r="L36" s="18"/>
    </row>
    <row r="37" spans="7:12" ht="14.25">
      <c r="G37" s="46"/>
      <c r="H37" s="45"/>
      <c r="I37" s="46"/>
      <c r="J37" s="45"/>
      <c r="K37" s="46"/>
      <c r="L37" s="18"/>
    </row>
    <row r="38" spans="7:12" ht="14.25">
      <c r="G38" s="46"/>
      <c r="H38" s="45"/>
      <c r="I38" s="46"/>
      <c r="J38" s="45"/>
      <c r="K38" s="46"/>
      <c r="L38" s="18"/>
    </row>
    <row r="39" spans="7:12" ht="14.25">
      <c r="G39" s="46"/>
      <c r="H39" s="45"/>
      <c r="I39" s="46"/>
      <c r="J39" s="45"/>
      <c r="K39" s="46"/>
      <c r="L39" s="18"/>
    </row>
    <row r="40" spans="7:12" ht="14.25">
      <c r="G40" s="53"/>
      <c r="H40" s="18"/>
      <c r="I40" s="53"/>
      <c r="J40" s="18"/>
      <c r="K40" s="53"/>
      <c r="L40" s="18"/>
    </row>
  </sheetData>
  <sheetProtection/>
  <mergeCells count="5">
    <mergeCell ref="A5:D5"/>
    <mergeCell ref="A1:F1"/>
    <mergeCell ref="A2:F2"/>
    <mergeCell ref="A3:F3"/>
    <mergeCell ref="A4:F4"/>
  </mergeCells>
  <printOptions/>
  <pageMargins left="0.5118110236220472" right="0.6692913385826772" top="0.7874015748031497" bottom="0.7874015748031497" header="0" footer="0.5905511811023623"/>
  <pageSetup horizontalDpi="600" verticalDpi="600" orientation="portrait" paperSize="9" scale="59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H40"/>
  <sheetViews>
    <sheetView zoomScale="80" zoomScaleNormal="80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74.8515625" style="1" customWidth="1"/>
    <col min="2" max="6" width="16.28125" style="1" customWidth="1"/>
    <col min="7" max="7" width="10.421875" style="11" customWidth="1"/>
    <col min="8" max="8" width="9.140625" style="1" customWidth="1"/>
    <col min="9" max="9" width="10.421875" style="11" customWidth="1"/>
    <col min="10" max="10" width="9.140625" style="1" customWidth="1"/>
    <col min="11" max="11" width="10.421875" style="11" customWidth="1"/>
    <col min="12" max="16384" width="9.140625" style="1" customWidth="1"/>
  </cols>
  <sheetData>
    <row r="1" spans="1:6" s="19" customFormat="1" ht="19.5" customHeight="1">
      <c r="A1" s="76" t="s">
        <v>84</v>
      </c>
      <c r="B1" s="76"/>
      <c r="C1" s="77"/>
      <c r="D1" s="77"/>
      <c r="E1" s="77"/>
      <c r="F1" s="77"/>
    </row>
    <row r="2" spans="1:6" s="19" customFormat="1" ht="19.5" customHeight="1">
      <c r="A2" s="76" t="s">
        <v>94</v>
      </c>
      <c r="B2" s="76"/>
      <c r="C2" s="77"/>
      <c r="D2" s="77"/>
      <c r="E2" s="77"/>
      <c r="F2" s="77"/>
    </row>
    <row r="3" spans="1:6" s="19" customFormat="1" ht="19.5" customHeight="1">
      <c r="A3" s="78" t="s">
        <v>85</v>
      </c>
      <c r="B3" s="78"/>
      <c r="C3" s="79"/>
      <c r="D3" s="79"/>
      <c r="E3" s="77"/>
      <c r="F3" s="77"/>
    </row>
    <row r="4" spans="1:6" s="19" customFormat="1" ht="19.5" customHeight="1">
      <c r="A4" s="78" t="s">
        <v>95</v>
      </c>
      <c r="B4" s="78"/>
      <c r="C4" s="79"/>
      <c r="D4" s="79"/>
      <c r="E4" s="79"/>
      <c r="F4" s="79"/>
    </row>
    <row r="5" spans="1:6" s="19" customFormat="1" ht="19.5" customHeight="1">
      <c r="A5" s="74"/>
      <c r="B5" s="74"/>
      <c r="C5" s="75"/>
      <c r="D5" s="75"/>
      <c r="E5" s="25"/>
      <c r="F5" s="25"/>
    </row>
    <row r="6" spans="1:12" s="2" customFormat="1" ht="240" customHeight="1">
      <c r="A6" s="37" t="s">
        <v>1</v>
      </c>
      <c r="B6" s="60" t="s">
        <v>75</v>
      </c>
      <c r="C6" s="37" t="s">
        <v>77</v>
      </c>
      <c r="D6" s="37" t="s">
        <v>76</v>
      </c>
      <c r="E6" s="37" t="s">
        <v>78</v>
      </c>
      <c r="F6" s="37" t="s">
        <v>83</v>
      </c>
      <c r="G6" s="20"/>
      <c r="H6" s="57"/>
      <c r="I6" s="57"/>
      <c r="J6" s="57"/>
      <c r="K6" s="57"/>
      <c r="L6" s="58"/>
    </row>
    <row r="7" spans="1:11" s="17" customFormat="1" ht="57.75" customHeight="1">
      <c r="A7" s="61" t="s">
        <v>22</v>
      </c>
      <c r="B7" s="26">
        <f>B8+B13+B19+B20</f>
        <v>21274</v>
      </c>
      <c r="C7" s="35">
        <f>C8+C13+C19+C20</f>
        <v>60452.64000000001</v>
      </c>
      <c r="D7" s="35">
        <f>D8+D13+D19+D20</f>
        <v>65715.99</v>
      </c>
      <c r="E7" s="32">
        <f aca="true" t="shared" si="0" ref="E7:E20">C7/B7</f>
        <v>2.8416207577324437</v>
      </c>
      <c r="F7" s="32">
        <f aca="true" t="shared" si="1" ref="F7:F20">C7/D7</f>
        <v>0.9199076206567077</v>
      </c>
      <c r="G7" s="14"/>
      <c r="H7" s="38"/>
      <c r="I7" s="39"/>
      <c r="J7" s="38"/>
      <c r="K7" s="39"/>
    </row>
    <row r="8" spans="1:12" s="6" customFormat="1" ht="57.75" customHeight="1">
      <c r="A8" s="48" t="s">
        <v>73</v>
      </c>
      <c r="B8" s="26">
        <f>B9+B10+B11+B12</f>
        <v>4975</v>
      </c>
      <c r="C8" s="35">
        <f>C9+C10+C11+C12</f>
        <v>18088.39</v>
      </c>
      <c r="D8" s="35">
        <f>D9+D10+D11+D12</f>
        <v>21741.91</v>
      </c>
      <c r="E8" s="32">
        <f t="shared" si="0"/>
        <v>3.6358572864321608</v>
      </c>
      <c r="F8" s="32">
        <f t="shared" si="1"/>
        <v>0.831959565649936</v>
      </c>
      <c r="G8" s="8"/>
      <c r="H8" s="38"/>
      <c r="I8" s="40"/>
      <c r="J8" s="38"/>
      <c r="K8" s="40"/>
      <c r="L8" s="17"/>
    </row>
    <row r="9" spans="1:12" s="7" customFormat="1" ht="57.75" customHeight="1">
      <c r="A9" s="49" t="s">
        <v>23</v>
      </c>
      <c r="B9" s="31">
        <f>'[2]tipo_2'!A20</f>
        <v>2348</v>
      </c>
      <c r="C9" s="27">
        <f>'[2]tipo_2'!B20</f>
        <v>11009.41</v>
      </c>
      <c r="D9" s="27">
        <f>'[2]tipo_2'!C20</f>
        <v>14235.08</v>
      </c>
      <c r="E9" s="27">
        <f t="shared" si="0"/>
        <v>4.688845826235093</v>
      </c>
      <c r="F9" s="27">
        <f t="shared" si="1"/>
        <v>0.7733999387428803</v>
      </c>
      <c r="G9" s="8"/>
      <c r="H9" s="41"/>
      <c r="I9" s="40"/>
      <c r="J9" s="41"/>
      <c r="K9" s="42"/>
      <c r="L9" s="41"/>
    </row>
    <row r="10" spans="1:12" s="3" customFormat="1" ht="57.75" customHeight="1">
      <c r="A10" s="49" t="s">
        <v>24</v>
      </c>
      <c r="B10" s="31">
        <f>'[2]tipo_2'!A21</f>
        <v>1076</v>
      </c>
      <c r="C10" s="27">
        <f>'[2]tipo_2'!B21</f>
        <v>407.53</v>
      </c>
      <c r="D10" s="27">
        <f>'[2]tipo_2'!C21</f>
        <v>889.17</v>
      </c>
      <c r="E10" s="27">
        <f t="shared" si="0"/>
        <v>0.37874535315985125</v>
      </c>
      <c r="F10" s="27">
        <f t="shared" si="1"/>
        <v>0.45832630430626314</v>
      </c>
      <c r="G10" s="8"/>
      <c r="H10" s="43"/>
      <c r="I10" s="40"/>
      <c r="J10" s="43"/>
      <c r="K10" s="44"/>
      <c r="L10" s="59"/>
    </row>
    <row r="11" spans="1:12" s="3" customFormat="1" ht="57.75" customHeight="1">
      <c r="A11" s="49" t="s">
        <v>25</v>
      </c>
      <c r="B11" s="31">
        <f>'[2]tipo_2'!A22</f>
        <v>1020</v>
      </c>
      <c r="C11" s="27">
        <f>'[2]tipo_2'!B22</f>
        <v>4275.29</v>
      </c>
      <c r="D11" s="27">
        <f>'[2]tipo_2'!C22</f>
        <v>4096.66</v>
      </c>
      <c r="E11" s="27">
        <f t="shared" si="0"/>
        <v>4.191460784313725</v>
      </c>
      <c r="F11" s="27">
        <f t="shared" si="1"/>
        <v>1.0436038138385906</v>
      </c>
      <c r="G11" s="8"/>
      <c r="H11" s="43"/>
      <c r="I11" s="40"/>
      <c r="J11" s="43"/>
      <c r="K11" s="44"/>
      <c r="L11" s="59"/>
    </row>
    <row r="12" spans="1:12" s="7" customFormat="1" ht="57.75" customHeight="1">
      <c r="A12" s="49" t="s">
        <v>26</v>
      </c>
      <c r="B12" s="31">
        <f>'[2]tipo_2'!A23</f>
        <v>531</v>
      </c>
      <c r="C12" s="27">
        <f>'[2]tipo_2'!B23</f>
        <v>2396.16</v>
      </c>
      <c r="D12" s="27">
        <f>'[2]tipo_2'!C23</f>
        <v>2521</v>
      </c>
      <c r="E12" s="27">
        <f t="shared" si="0"/>
        <v>4.512542372881356</v>
      </c>
      <c r="F12" s="27">
        <f t="shared" si="1"/>
        <v>0.9504799682665608</v>
      </c>
      <c r="G12" s="8"/>
      <c r="H12" s="41"/>
      <c r="I12" s="40"/>
      <c r="J12" s="41"/>
      <c r="K12" s="42"/>
      <c r="L12" s="41"/>
    </row>
    <row r="13" spans="1:12" s="7" customFormat="1" ht="57.75" customHeight="1">
      <c r="A13" s="48" t="s">
        <v>27</v>
      </c>
      <c r="B13" s="26">
        <f>B14+B15+B16+B17+B18</f>
        <v>13708</v>
      </c>
      <c r="C13" s="35">
        <f>C14+C15+C16+C17+C18</f>
        <v>31323.570000000003</v>
      </c>
      <c r="D13" s="35">
        <f>D14+D15+D16+D17+D18</f>
        <v>30421.11</v>
      </c>
      <c r="E13" s="32">
        <f t="shared" si="0"/>
        <v>2.285057630580683</v>
      </c>
      <c r="F13" s="32">
        <f t="shared" si="1"/>
        <v>1.0296655841946596</v>
      </c>
      <c r="G13" s="8"/>
      <c r="H13" s="41"/>
      <c r="I13" s="40"/>
      <c r="J13" s="41"/>
      <c r="K13" s="42"/>
      <c r="L13" s="41"/>
    </row>
    <row r="14" spans="1:12" s="7" customFormat="1" ht="84.75" customHeight="1">
      <c r="A14" s="49" t="s">
        <v>86</v>
      </c>
      <c r="B14" s="31">
        <f>'[2]tipo_2'!A24</f>
        <v>9190</v>
      </c>
      <c r="C14" s="27">
        <f>'[2]tipo_2'!B24</f>
        <v>24038.97</v>
      </c>
      <c r="D14" s="27">
        <f>'[2]tipo_2'!C24</f>
        <v>22581.63</v>
      </c>
      <c r="E14" s="27">
        <f t="shared" si="0"/>
        <v>2.615774755168662</v>
      </c>
      <c r="F14" s="27">
        <f t="shared" si="1"/>
        <v>1.0645365281425654</v>
      </c>
      <c r="G14" s="8"/>
      <c r="H14" s="41"/>
      <c r="I14" s="40"/>
      <c r="J14" s="41"/>
      <c r="K14" s="42"/>
      <c r="L14" s="41"/>
    </row>
    <row r="15" spans="1:12" s="6" customFormat="1" ht="57.75" customHeight="1">
      <c r="A15" s="49" t="s">
        <v>28</v>
      </c>
      <c r="B15" s="31">
        <f>'[2]tipo_2'!A25</f>
        <v>0</v>
      </c>
      <c r="C15" s="27">
        <f>'[2]tipo_2'!B25</f>
        <v>0</v>
      </c>
      <c r="D15" s="27">
        <f>'[2]tipo_2'!C25</f>
        <v>0</v>
      </c>
      <c r="E15" s="27">
        <v>0</v>
      </c>
      <c r="F15" s="27">
        <v>0</v>
      </c>
      <c r="G15" s="10"/>
      <c r="H15" s="38"/>
      <c r="I15" s="44"/>
      <c r="J15" s="38"/>
      <c r="K15" s="40"/>
      <c r="L15" s="17"/>
    </row>
    <row r="16" spans="1:190" s="4" customFormat="1" ht="57.75" customHeight="1">
      <c r="A16" s="49" t="s">
        <v>29</v>
      </c>
      <c r="B16" s="31">
        <f>'[2]tipo_2'!A26</f>
        <v>1748</v>
      </c>
      <c r="C16" s="27">
        <f>'[2]tipo_2'!B26</f>
        <v>5454.95</v>
      </c>
      <c r="D16" s="27">
        <f>'[2]tipo_2'!C26</f>
        <v>5755.58</v>
      </c>
      <c r="E16" s="27">
        <f t="shared" si="0"/>
        <v>3.1206807780320367</v>
      </c>
      <c r="F16" s="27">
        <f t="shared" si="1"/>
        <v>0.9477672102550916</v>
      </c>
      <c r="G16" s="16"/>
      <c r="H16" s="45"/>
      <c r="I16" s="40"/>
      <c r="J16" s="45"/>
      <c r="K16" s="40"/>
      <c r="L16" s="4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12" ht="57.75" customHeight="1">
      <c r="A17" s="49" t="s">
        <v>30</v>
      </c>
      <c r="B17" s="31">
        <f>'[2]tipo_2'!A27</f>
        <v>0</v>
      </c>
      <c r="C17" s="27">
        <f>'[2]tipo_2'!B27</f>
        <v>0</v>
      </c>
      <c r="D17" s="27">
        <f>'[2]tipo_2'!C27</f>
        <v>0</v>
      </c>
      <c r="E17" s="27">
        <v>0</v>
      </c>
      <c r="F17" s="27">
        <v>0</v>
      </c>
      <c r="G17" s="12"/>
      <c r="H17" s="45"/>
      <c r="I17" s="44"/>
      <c r="J17" s="45"/>
      <c r="K17" s="44"/>
      <c r="L17" s="18"/>
    </row>
    <row r="18" spans="1:12" ht="84.75" customHeight="1">
      <c r="A18" s="49" t="s">
        <v>87</v>
      </c>
      <c r="B18" s="31">
        <f>'[2]tipo_2'!A28</f>
        <v>2770</v>
      </c>
      <c r="C18" s="27">
        <f>'[2]tipo_2'!B28</f>
        <v>1829.65</v>
      </c>
      <c r="D18" s="27">
        <f>'[2]tipo_2'!C28</f>
        <v>2083.9</v>
      </c>
      <c r="E18" s="27">
        <f t="shared" si="0"/>
        <v>0.6605234657039711</v>
      </c>
      <c r="F18" s="27">
        <f t="shared" si="1"/>
        <v>0.8779931858534479</v>
      </c>
      <c r="G18" s="12"/>
      <c r="H18" s="45"/>
      <c r="I18" s="44"/>
      <c r="J18" s="45"/>
      <c r="K18" s="44"/>
      <c r="L18" s="18"/>
    </row>
    <row r="19" spans="1:12" ht="57.75" customHeight="1">
      <c r="A19" s="62" t="s">
        <v>31</v>
      </c>
      <c r="B19" s="31">
        <f>'[2]tipo_2'!A29</f>
        <v>0</v>
      </c>
      <c r="C19" s="27">
        <f>'[2]tipo_2'!B29</f>
        <v>0</v>
      </c>
      <c r="D19" s="27">
        <f>'[2]tipo_2'!C29</f>
        <v>0</v>
      </c>
      <c r="E19" s="27">
        <v>0</v>
      </c>
      <c r="F19" s="27">
        <v>0</v>
      </c>
      <c r="H19" s="18"/>
      <c r="I19" s="53"/>
      <c r="J19" s="18"/>
      <c r="K19" s="53"/>
      <c r="L19" s="18"/>
    </row>
    <row r="20" spans="1:12" ht="57.75" customHeight="1">
      <c r="A20" s="63" t="s">
        <v>32</v>
      </c>
      <c r="B20" s="51">
        <f>'[2]tipo_2'!A30</f>
        <v>2591</v>
      </c>
      <c r="C20" s="52">
        <f>'[2]tipo_2'!B30</f>
        <v>11040.68</v>
      </c>
      <c r="D20" s="52">
        <f>'[2]tipo_2'!C30</f>
        <v>13552.97</v>
      </c>
      <c r="E20" s="52">
        <f t="shared" si="0"/>
        <v>4.261165573137784</v>
      </c>
      <c r="F20" s="52">
        <f t="shared" si="1"/>
        <v>0.8146317744376326</v>
      </c>
      <c r="H20" s="18"/>
      <c r="I20" s="53"/>
      <c r="J20" s="18"/>
      <c r="K20" s="53"/>
      <c r="L20" s="18"/>
    </row>
    <row r="21" spans="8:12" ht="14.25">
      <c r="H21" s="18"/>
      <c r="I21" s="53"/>
      <c r="J21" s="18"/>
      <c r="K21" s="53"/>
      <c r="L21" s="18"/>
    </row>
    <row r="22" spans="8:12" ht="14.25">
      <c r="H22" s="18"/>
      <c r="I22" s="53"/>
      <c r="J22" s="18"/>
      <c r="K22" s="53"/>
      <c r="L22" s="18"/>
    </row>
    <row r="23" spans="8:12" ht="14.25">
      <c r="H23" s="18"/>
      <c r="I23" s="53"/>
      <c r="J23" s="18"/>
      <c r="K23" s="53"/>
      <c r="L23" s="18"/>
    </row>
    <row r="24" spans="8:12" ht="14.25">
      <c r="H24" s="18"/>
      <c r="I24" s="53"/>
      <c r="J24" s="18"/>
      <c r="K24" s="53"/>
      <c r="L24" s="18"/>
    </row>
    <row r="25" spans="8:12" ht="14.25">
      <c r="H25" s="18"/>
      <c r="I25" s="53"/>
      <c r="J25" s="18"/>
      <c r="K25" s="53"/>
      <c r="L25" s="18"/>
    </row>
    <row r="26" spans="8:12" ht="14.25">
      <c r="H26" s="18"/>
      <c r="I26" s="53"/>
      <c r="J26" s="18"/>
      <c r="K26" s="53"/>
      <c r="L26" s="18"/>
    </row>
    <row r="27" spans="1:12" ht="14.25">
      <c r="A27" s="5"/>
      <c r="B27" s="5"/>
      <c r="C27" s="5"/>
      <c r="D27" s="5"/>
      <c r="E27" s="5"/>
      <c r="F27" s="5"/>
      <c r="G27" s="53"/>
      <c r="H27" s="18"/>
      <c r="I27" s="53"/>
      <c r="J27" s="18"/>
      <c r="K27" s="53"/>
      <c r="L27" s="18"/>
    </row>
    <row r="28" spans="1:12" ht="9.75" customHeight="1">
      <c r="A28" s="5"/>
      <c r="B28" s="5"/>
      <c r="C28" s="5"/>
      <c r="D28" s="5"/>
      <c r="E28" s="5"/>
      <c r="F28" s="5"/>
      <c r="G28" s="45"/>
      <c r="H28" s="45"/>
      <c r="I28" s="46"/>
      <c r="J28" s="45"/>
      <c r="K28" s="46"/>
      <c r="L28" s="18"/>
    </row>
    <row r="29" spans="7:12" ht="14.25">
      <c r="G29" s="46"/>
      <c r="H29" s="45"/>
      <c r="I29" s="46"/>
      <c r="J29" s="45"/>
      <c r="K29" s="46"/>
      <c r="L29" s="18"/>
    </row>
    <row r="30" spans="7:12" ht="14.25">
      <c r="G30" s="46"/>
      <c r="H30" s="45"/>
      <c r="I30" s="46"/>
      <c r="J30" s="45"/>
      <c r="K30" s="46"/>
      <c r="L30" s="18"/>
    </row>
    <row r="31" spans="7:12" ht="14.25">
      <c r="G31" s="46"/>
      <c r="H31" s="45"/>
      <c r="I31" s="46"/>
      <c r="J31" s="45"/>
      <c r="K31" s="46"/>
      <c r="L31" s="18"/>
    </row>
    <row r="32" spans="7:12" ht="14.25">
      <c r="G32" s="46"/>
      <c r="H32" s="45"/>
      <c r="I32" s="46"/>
      <c r="J32" s="45"/>
      <c r="K32" s="46"/>
      <c r="L32" s="18"/>
    </row>
    <row r="33" spans="7:12" ht="14.25">
      <c r="G33" s="46"/>
      <c r="H33" s="45"/>
      <c r="I33" s="46"/>
      <c r="J33" s="45"/>
      <c r="K33" s="46"/>
      <c r="L33" s="18"/>
    </row>
    <row r="34" spans="7:12" ht="14.25">
      <c r="G34" s="46"/>
      <c r="H34" s="45"/>
      <c r="I34" s="46"/>
      <c r="J34" s="45"/>
      <c r="K34" s="46"/>
      <c r="L34" s="18"/>
    </row>
    <row r="35" spans="7:12" ht="14.25">
      <c r="G35" s="46"/>
      <c r="H35" s="45"/>
      <c r="I35" s="46"/>
      <c r="J35" s="45"/>
      <c r="K35" s="46"/>
      <c r="L35" s="18"/>
    </row>
    <row r="36" spans="7:12" ht="14.25">
      <c r="G36" s="46"/>
      <c r="H36" s="45"/>
      <c r="I36" s="46"/>
      <c r="J36" s="45"/>
      <c r="K36" s="46"/>
      <c r="L36" s="18"/>
    </row>
    <row r="37" spans="7:12" ht="14.25">
      <c r="G37" s="46"/>
      <c r="H37" s="45"/>
      <c r="I37" s="46"/>
      <c r="J37" s="45"/>
      <c r="K37" s="46"/>
      <c r="L37" s="18"/>
    </row>
    <row r="38" spans="7:12" ht="14.25">
      <c r="G38" s="46"/>
      <c r="H38" s="45"/>
      <c r="I38" s="46"/>
      <c r="J38" s="45"/>
      <c r="K38" s="46"/>
      <c r="L38" s="18"/>
    </row>
    <row r="39" spans="7:12" ht="14.25">
      <c r="G39" s="53"/>
      <c r="H39" s="18"/>
      <c r="I39" s="53"/>
      <c r="J39" s="18"/>
      <c r="K39" s="53"/>
      <c r="L39" s="18"/>
    </row>
    <row r="40" spans="8:12" ht="14.25">
      <c r="H40" s="18"/>
      <c r="I40" s="53"/>
      <c r="J40" s="18"/>
      <c r="K40" s="53"/>
      <c r="L40" s="18"/>
    </row>
  </sheetData>
  <sheetProtection/>
  <mergeCells count="5">
    <mergeCell ref="A5:D5"/>
    <mergeCell ref="A1:F1"/>
    <mergeCell ref="A2:F2"/>
    <mergeCell ref="A3:F3"/>
    <mergeCell ref="A4:F4"/>
  </mergeCells>
  <printOptions/>
  <pageMargins left="0.5118110236220472" right="0.6692913385826772" top="0.7874015748031497" bottom="0.7874015748031497" header="0" footer="0.5905511811023623"/>
  <pageSetup horizontalDpi="600" verticalDpi="600" orientation="portrait" paperSize="9" scale="59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80" zoomScaleNormal="80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74.8515625" style="1" customWidth="1"/>
    <col min="2" max="6" width="16.28125" style="1" customWidth="1"/>
    <col min="7" max="7" width="10.421875" style="11" customWidth="1"/>
    <col min="8" max="8" width="9.140625" style="1" customWidth="1"/>
    <col min="9" max="9" width="10.421875" style="11" customWidth="1"/>
    <col min="10" max="10" width="9.140625" style="1" customWidth="1"/>
    <col min="11" max="11" width="10.421875" style="11" customWidth="1"/>
    <col min="12" max="16384" width="9.140625" style="1" customWidth="1"/>
  </cols>
  <sheetData>
    <row r="1" spans="1:6" s="19" customFormat="1" ht="19.5" customHeight="1">
      <c r="A1" s="76" t="s">
        <v>84</v>
      </c>
      <c r="B1" s="76"/>
      <c r="C1" s="77"/>
      <c r="D1" s="77"/>
      <c r="E1" s="77"/>
      <c r="F1" s="77"/>
    </row>
    <row r="2" spans="1:6" s="19" customFormat="1" ht="19.5" customHeight="1">
      <c r="A2" s="76" t="s">
        <v>94</v>
      </c>
      <c r="B2" s="76"/>
      <c r="C2" s="77"/>
      <c r="D2" s="77"/>
      <c r="E2" s="77"/>
      <c r="F2" s="77"/>
    </row>
    <row r="3" spans="1:6" s="19" customFormat="1" ht="19.5" customHeight="1">
      <c r="A3" s="78" t="s">
        <v>85</v>
      </c>
      <c r="B3" s="78"/>
      <c r="C3" s="79"/>
      <c r="D3" s="79"/>
      <c r="E3" s="77"/>
      <c r="F3" s="77"/>
    </row>
    <row r="4" spans="1:6" s="19" customFormat="1" ht="19.5" customHeight="1">
      <c r="A4" s="78" t="s">
        <v>95</v>
      </c>
      <c r="B4" s="78"/>
      <c r="C4" s="79"/>
      <c r="D4" s="79"/>
      <c r="E4" s="79"/>
      <c r="F4" s="79"/>
    </row>
    <row r="5" spans="1:6" s="19" customFormat="1" ht="19.5" customHeight="1">
      <c r="A5" s="74"/>
      <c r="B5" s="74"/>
      <c r="C5" s="75"/>
      <c r="D5" s="75"/>
      <c r="E5" s="25"/>
      <c r="F5" s="25"/>
    </row>
    <row r="6" spans="1:11" s="2" customFormat="1" ht="240" customHeight="1">
      <c r="A6" s="37" t="s">
        <v>1</v>
      </c>
      <c r="B6" s="60" t="s">
        <v>75</v>
      </c>
      <c r="C6" s="37" t="s">
        <v>77</v>
      </c>
      <c r="D6" s="37" t="s">
        <v>76</v>
      </c>
      <c r="E6" s="37" t="s">
        <v>78</v>
      </c>
      <c r="F6" s="37" t="s">
        <v>83</v>
      </c>
      <c r="G6" s="57"/>
      <c r="H6" s="57"/>
      <c r="I6" s="57"/>
      <c r="J6" s="57"/>
      <c r="K6" s="57"/>
    </row>
    <row r="7" spans="1:11" s="18" customFormat="1" ht="60" customHeight="1">
      <c r="A7" s="61" t="s">
        <v>33</v>
      </c>
      <c r="B7" s="28">
        <f>B8+B9+B10+B11</f>
        <v>86916</v>
      </c>
      <c r="C7" s="28">
        <f>C8+C9+C10+C11</f>
        <v>179879.11000000002</v>
      </c>
      <c r="D7" s="28">
        <f>D8+D9+D10+D11</f>
        <v>73886.52</v>
      </c>
      <c r="E7" s="32">
        <f aca="true" t="shared" si="0" ref="E7:E15">C7/B7</f>
        <v>2.069574186570942</v>
      </c>
      <c r="F7" s="32">
        <f aca="true" t="shared" si="1" ref="F7:F15">C7/D7</f>
        <v>2.4345321717682737</v>
      </c>
      <c r="G7" s="13"/>
      <c r="H7" s="45"/>
      <c r="I7" s="39"/>
      <c r="J7" s="45"/>
      <c r="K7" s="39"/>
    </row>
    <row r="8" spans="1:11" s="18" customFormat="1" ht="60" customHeight="1">
      <c r="A8" s="48" t="s">
        <v>34</v>
      </c>
      <c r="B8" s="26">
        <f>'[2]tipo_2'!A31</f>
        <v>43943</v>
      </c>
      <c r="C8" s="26">
        <f>'[2]tipo_2'!B31</f>
        <v>44610.71</v>
      </c>
      <c r="D8" s="26">
        <f>'[2]tipo_2'!C31</f>
        <v>30061.08</v>
      </c>
      <c r="E8" s="32">
        <f t="shared" si="0"/>
        <v>1.0151949115900143</v>
      </c>
      <c r="F8" s="32">
        <f t="shared" si="1"/>
        <v>1.4840022381098747</v>
      </c>
      <c r="G8" s="21"/>
      <c r="H8" s="45"/>
      <c r="I8" s="39"/>
      <c r="J8" s="45"/>
      <c r="K8" s="39"/>
    </row>
    <row r="9" spans="1:11" ht="60" customHeight="1">
      <c r="A9" s="48" t="s">
        <v>35</v>
      </c>
      <c r="B9" s="26">
        <f>'[2]tipo_2'!A32</f>
        <v>306</v>
      </c>
      <c r="C9" s="26">
        <f>'[2]tipo_2'!B32</f>
        <v>688.23</v>
      </c>
      <c r="D9" s="26">
        <f>'[2]tipo_2'!C32</f>
        <v>100.48</v>
      </c>
      <c r="E9" s="32">
        <f t="shared" si="0"/>
        <v>2.2491176470588234</v>
      </c>
      <c r="F9" s="32">
        <f t="shared" si="1"/>
        <v>6.849422770700637</v>
      </c>
      <c r="G9" s="21"/>
      <c r="H9" s="45"/>
      <c r="I9" s="40"/>
      <c r="J9" s="45"/>
      <c r="K9" s="40"/>
    </row>
    <row r="10" spans="1:11" ht="90" customHeight="1">
      <c r="A10" s="48" t="s">
        <v>88</v>
      </c>
      <c r="B10" s="26">
        <f>'[2]tipo_2'!A33</f>
        <v>3674</v>
      </c>
      <c r="C10" s="26">
        <f>'[2]tipo_2'!B33</f>
        <v>7140.69</v>
      </c>
      <c r="D10" s="26">
        <f>'[2]tipo_2'!C33</f>
        <v>3553.91</v>
      </c>
      <c r="E10" s="32">
        <f t="shared" si="0"/>
        <v>1.9435737615677735</v>
      </c>
      <c r="F10" s="32">
        <f t="shared" si="1"/>
        <v>2.00924896803802</v>
      </c>
      <c r="G10" s="21"/>
      <c r="H10" s="45"/>
      <c r="I10" s="40"/>
      <c r="J10" s="45"/>
      <c r="K10" s="40"/>
    </row>
    <row r="11" spans="1:11" ht="60" customHeight="1">
      <c r="A11" s="48" t="s">
        <v>36</v>
      </c>
      <c r="B11" s="28">
        <f>B12+B13+B14+B15</f>
        <v>38993</v>
      </c>
      <c r="C11" s="28">
        <f>C12+C13+C14+C15</f>
        <v>127439.48000000001</v>
      </c>
      <c r="D11" s="28">
        <f>D12+D13+D14+D15</f>
        <v>40171.05</v>
      </c>
      <c r="E11" s="32">
        <f t="shared" si="0"/>
        <v>3.2682655861308443</v>
      </c>
      <c r="F11" s="32">
        <f t="shared" si="1"/>
        <v>3.1724209349768056</v>
      </c>
      <c r="G11" s="64"/>
      <c r="H11" s="45"/>
      <c r="I11" s="44"/>
      <c r="J11" s="45"/>
      <c r="K11" s="44"/>
    </row>
    <row r="12" spans="1:11" s="18" customFormat="1" ht="60" customHeight="1">
      <c r="A12" s="49" t="s">
        <v>37</v>
      </c>
      <c r="B12" s="31">
        <f>'[2]tipo_2'!A34</f>
        <v>369</v>
      </c>
      <c r="C12" s="31">
        <f>'[2]tipo_2'!B34</f>
        <v>736.67</v>
      </c>
      <c r="D12" s="31">
        <f>'[2]tipo_2'!C34</f>
        <v>239.3</v>
      </c>
      <c r="E12" s="27">
        <f t="shared" si="0"/>
        <v>1.9963956639566394</v>
      </c>
      <c r="F12" s="27">
        <f t="shared" si="1"/>
        <v>3.078437108232344</v>
      </c>
      <c r="G12" s="21"/>
      <c r="H12" s="45"/>
      <c r="I12" s="39"/>
      <c r="J12" s="45"/>
      <c r="K12" s="39"/>
    </row>
    <row r="13" spans="1:11" ht="60" customHeight="1">
      <c r="A13" s="49" t="s">
        <v>74</v>
      </c>
      <c r="B13" s="31">
        <f>'[2]tipo_2'!A35</f>
        <v>164</v>
      </c>
      <c r="C13" s="31">
        <f>'[2]tipo_2'!B35</f>
        <v>455.55</v>
      </c>
      <c r="D13" s="31">
        <f>'[2]tipo_2'!C35</f>
        <v>267.23</v>
      </c>
      <c r="E13" s="27">
        <f t="shared" si="0"/>
        <v>2.7777439024390245</v>
      </c>
      <c r="F13" s="27">
        <f t="shared" si="1"/>
        <v>1.7047112973842757</v>
      </c>
      <c r="G13" s="64"/>
      <c r="H13" s="45"/>
      <c r="I13" s="44"/>
      <c r="J13" s="45"/>
      <c r="K13" s="44"/>
    </row>
    <row r="14" spans="1:11" ht="60" customHeight="1">
      <c r="A14" s="49" t="s">
        <v>38</v>
      </c>
      <c r="B14" s="31">
        <f>'[2]tipo_2'!A36</f>
        <v>626</v>
      </c>
      <c r="C14" s="31">
        <f>'[2]tipo_2'!B36</f>
        <v>1545.77</v>
      </c>
      <c r="D14" s="31">
        <f>'[2]tipo_2'!C36</f>
        <v>332.48</v>
      </c>
      <c r="E14" s="27">
        <f t="shared" si="0"/>
        <v>2.4692811501597443</v>
      </c>
      <c r="F14" s="27">
        <f t="shared" si="1"/>
        <v>4.6492119826756495</v>
      </c>
      <c r="G14" s="64"/>
      <c r="H14" s="45"/>
      <c r="I14" s="44"/>
      <c r="J14" s="45"/>
      <c r="K14" s="44"/>
    </row>
    <row r="15" spans="1:11" ht="60" customHeight="1">
      <c r="A15" s="50" t="s">
        <v>39</v>
      </c>
      <c r="B15" s="51">
        <f>'[2]tipo_2'!A37</f>
        <v>37834</v>
      </c>
      <c r="C15" s="51">
        <f>'[2]tipo_2'!B37</f>
        <v>124701.49</v>
      </c>
      <c r="D15" s="51">
        <f>'[2]tipo_2'!C37</f>
        <v>39332.04</v>
      </c>
      <c r="E15" s="52">
        <f t="shared" si="0"/>
        <v>3.296016545963948</v>
      </c>
      <c r="F15" s="52">
        <f t="shared" si="1"/>
        <v>3.1704811141247697</v>
      </c>
      <c r="G15" s="64"/>
      <c r="H15" s="45"/>
      <c r="I15" s="44"/>
      <c r="J15" s="45"/>
      <c r="K15" s="44"/>
    </row>
    <row r="16" spans="7:11" ht="14.25">
      <c r="G16" s="53"/>
      <c r="H16" s="18"/>
      <c r="I16" s="53"/>
      <c r="J16" s="18"/>
      <c r="K16" s="53"/>
    </row>
    <row r="17" spans="7:11" ht="14.25">
      <c r="G17" s="53"/>
      <c r="H17" s="18"/>
      <c r="I17" s="53"/>
      <c r="J17" s="18"/>
      <c r="K17" s="53"/>
    </row>
    <row r="18" spans="7:11" ht="14.25">
      <c r="G18" s="53"/>
      <c r="H18" s="18"/>
      <c r="I18" s="53"/>
      <c r="J18" s="18"/>
      <c r="K18" s="53"/>
    </row>
    <row r="19" spans="7:11" ht="14.25">
      <c r="G19" s="53"/>
      <c r="H19" s="18"/>
      <c r="I19" s="53"/>
      <c r="J19" s="18"/>
      <c r="K19" s="53"/>
    </row>
    <row r="20" spans="7:11" ht="14.25">
      <c r="G20" s="53"/>
      <c r="H20" s="18"/>
      <c r="I20" s="53"/>
      <c r="J20" s="18"/>
      <c r="K20" s="53"/>
    </row>
    <row r="21" spans="7:11" ht="14.25">
      <c r="G21" s="53"/>
      <c r="H21" s="18"/>
      <c r="I21" s="53"/>
      <c r="J21" s="18"/>
      <c r="K21" s="53"/>
    </row>
    <row r="22" spans="7:11" ht="14.25">
      <c r="G22" s="53"/>
      <c r="H22" s="18"/>
      <c r="I22" s="53"/>
      <c r="J22" s="18"/>
      <c r="K22" s="53"/>
    </row>
    <row r="23" spans="7:11" ht="14.25">
      <c r="G23" s="53"/>
      <c r="H23" s="18"/>
      <c r="I23" s="53"/>
      <c r="J23" s="18"/>
      <c r="K23" s="53"/>
    </row>
    <row r="24" spans="1:11" ht="14.25">
      <c r="A24" s="5"/>
      <c r="B24" s="5"/>
      <c r="C24" s="5"/>
      <c r="D24" s="5"/>
      <c r="E24" s="5"/>
      <c r="F24" s="5"/>
      <c r="G24" s="53"/>
      <c r="H24" s="18"/>
      <c r="I24" s="53"/>
      <c r="J24" s="18"/>
      <c r="K24" s="53"/>
    </row>
    <row r="25" spans="1:11" ht="9.75" customHeight="1">
      <c r="A25" s="5"/>
      <c r="B25" s="5"/>
      <c r="C25" s="5"/>
      <c r="D25" s="5"/>
      <c r="E25" s="5"/>
      <c r="F25" s="5"/>
      <c r="G25" s="45"/>
      <c r="H25" s="45"/>
      <c r="I25" s="46"/>
      <c r="J25" s="45"/>
      <c r="K25" s="46"/>
    </row>
    <row r="26" spans="7:11" ht="14.25">
      <c r="G26" s="46"/>
      <c r="H26" s="45"/>
      <c r="I26" s="46"/>
      <c r="J26" s="45"/>
      <c r="K26" s="46"/>
    </row>
    <row r="27" spans="7:11" ht="14.25">
      <c r="G27" s="46"/>
      <c r="H27" s="45"/>
      <c r="I27" s="46"/>
      <c r="J27" s="45"/>
      <c r="K27" s="46"/>
    </row>
    <row r="28" spans="7:11" ht="14.25">
      <c r="G28" s="46"/>
      <c r="H28" s="45"/>
      <c r="I28" s="46"/>
      <c r="J28" s="45"/>
      <c r="K28" s="46"/>
    </row>
    <row r="29" spans="7:11" ht="14.25">
      <c r="G29" s="46"/>
      <c r="H29" s="45"/>
      <c r="I29" s="46"/>
      <c r="J29" s="45"/>
      <c r="K29" s="46"/>
    </row>
    <row r="30" spans="7:11" ht="14.25">
      <c r="G30" s="46"/>
      <c r="H30" s="45"/>
      <c r="I30" s="46"/>
      <c r="J30" s="45"/>
      <c r="K30" s="46"/>
    </row>
    <row r="31" spans="7:11" ht="14.25">
      <c r="G31" s="46"/>
      <c r="H31" s="45"/>
      <c r="I31" s="46"/>
      <c r="J31" s="45"/>
      <c r="K31" s="46"/>
    </row>
    <row r="32" spans="7:11" ht="14.25">
      <c r="G32" s="46"/>
      <c r="H32" s="45"/>
      <c r="I32" s="46"/>
      <c r="J32" s="45"/>
      <c r="K32" s="46"/>
    </row>
    <row r="33" spans="7:11" ht="14.25">
      <c r="G33" s="46"/>
      <c r="H33" s="45"/>
      <c r="I33" s="46"/>
      <c r="J33" s="45"/>
      <c r="K33" s="46"/>
    </row>
    <row r="34" spans="7:11" ht="14.25">
      <c r="G34" s="46"/>
      <c r="H34" s="45"/>
      <c r="I34" s="46"/>
      <c r="J34" s="45"/>
      <c r="K34" s="46"/>
    </row>
    <row r="35" spans="7:11" ht="14.25">
      <c r="G35" s="46"/>
      <c r="H35" s="45"/>
      <c r="I35" s="46"/>
      <c r="J35" s="45"/>
      <c r="K35" s="46"/>
    </row>
    <row r="36" spans="7:11" ht="14.25">
      <c r="G36" s="53"/>
      <c r="H36" s="18"/>
      <c r="I36" s="53"/>
      <c r="J36" s="18"/>
      <c r="K36" s="53"/>
    </row>
  </sheetData>
  <sheetProtection/>
  <mergeCells count="5">
    <mergeCell ref="A5:D5"/>
    <mergeCell ref="A1:F1"/>
    <mergeCell ref="A2:F2"/>
    <mergeCell ref="A3:F3"/>
    <mergeCell ref="A4:F4"/>
  </mergeCells>
  <printOptions/>
  <pageMargins left="0.5118110236220472" right="0.6692913385826772" top="0.7874015748031497" bottom="0.7874015748031497" header="0" footer="0.5905511811023623"/>
  <pageSetup horizontalDpi="600" verticalDpi="600" orientation="portrait" paperSize="9" scale="59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H35"/>
  <sheetViews>
    <sheetView zoomScale="80" zoomScaleNormal="80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74.8515625" style="1" customWidth="1"/>
    <col min="2" max="6" width="16.28125" style="1" customWidth="1"/>
    <col min="7" max="7" width="10.421875" style="11" customWidth="1"/>
    <col min="8" max="8" width="9.140625" style="1" customWidth="1"/>
    <col min="9" max="9" width="10.421875" style="11" customWidth="1"/>
    <col min="10" max="10" width="9.140625" style="1" customWidth="1"/>
    <col min="11" max="11" width="10.421875" style="11" customWidth="1"/>
    <col min="12" max="16384" width="9.140625" style="1" customWidth="1"/>
  </cols>
  <sheetData>
    <row r="1" spans="1:6" s="19" customFormat="1" ht="19.5" customHeight="1">
      <c r="A1" s="76" t="s">
        <v>84</v>
      </c>
      <c r="B1" s="76"/>
      <c r="C1" s="77"/>
      <c r="D1" s="77"/>
      <c r="E1" s="77"/>
      <c r="F1" s="77"/>
    </row>
    <row r="2" spans="1:6" s="19" customFormat="1" ht="19.5" customHeight="1">
      <c r="A2" s="76" t="s">
        <v>94</v>
      </c>
      <c r="B2" s="76"/>
      <c r="C2" s="77"/>
      <c r="D2" s="77"/>
      <c r="E2" s="77"/>
      <c r="F2" s="77"/>
    </row>
    <row r="3" spans="1:6" s="19" customFormat="1" ht="19.5" customHeight="1">
      <c r="A3" s="78" t="s">
        <v>85</v>
      </c>
      <c r="B3" s="78"/>
      <c r="C3" s="79"/>
      <c r="D3" s="79"/>
      <c r="E3" s="77"/>
      <c r="F3" s="77"/>
    </row>
    <row r="4" spans="1:6" s="19" customFormat="1" ht="19.5" customHeight="1">
      <c r="A4" s="78" t="s">
        <v>95</v>
      </c>
      <c r="B4" s="78"/>
      <c r="C4" s="79"/>
      <c r="D4" s="79"/>
      <c r="E4" s="79"/>
      <c r="F4" s="79"/>
    </row>
    <row r="5" spans="1:6" s="19" customFormat="1" ht="19.5" customHeight="1">
      <c r="A5" s="74"/>
      <c r="B5" s="74"/>
      <c r="C5" s="75"/>
      <c r="D5" s="75"/>
      <c r="E5" s="25"/>
      <c r="F5" s="25"/>
    </row>
    <row r="6" spans="1:11" s="2" customFormat="1" ht="240" customHeight="1">
      <c r="A6" s="37" t="s">
        <v>1</v>
      </c>
      <c r="B6" s="37" t="s">
        <v>75</v>
      </c>
      <c r="C6" s="37" t="s">
        <v>77</v>
      </c>
      <c r="D6" s="37" t="s">
        <v>76</v>
      </c>
      <c r="E6" s="37" t="s">
        <v>78</v>
      </c>
      <c r="F6" s="37" t="s">
        <v>83</v>
      </c>
      <c r="G6" s="57"/>
      <c r="H6" s="57"/>
      <c r="I6" s="57"/>
      <c r="J6" s="57"/>
      <c r="K6" s="57"/>
    </row>
    <row r="7" spans="1:11" s="17" customFormat="1" ht="57.75" customHeight="1">
      <c r="A7" s="47" t="s">
        <v>40</v>
      </c>
      <c r="B7" s="26">
        <f>B8+B12+B16</f>
        <v>28041</v>
      </c>
      <c r="C7" s="26">
        <f>C8+C12+C16</f>
        <v>65375.19</v>
      </c>
      <c r="D7" s="26">
        <f>D8+D12+D16</f>
        <v>7957.780000000001</v>
      </c>
      <c r="E7" s="32">
        <f aca="true" t="shared" si="0" ref="E7:E16">C7/B7</f>
        <v>2.3314143575478763</v>
      </c>
      <c r="F7" s="32">
        <f aca="true" t="shared" si="1" ref="F7:F16">C7/D7</f>
        <v>8.215254756979961</v>
      </c>
      <c r="G7" s="14"/>
      <c r="H7" s="38"/>
      <c r="I7" s="39"/>
      <c r="J7" s="38"/>
      <c r="K7" s="39"/>
    </row>
    <row r="8" spans="1:11" s="6" customFormat="1" ht="57.75" customHeight="1">
      <c r="A8" s="48" t="s">
        <v>41</v>
      </c>
      <c r="B8" s="26">
        <f>B9+B10+B11</f>
        <v>662</v>
      </c>
      <c r="C8" s="26">
        <f>C9+C10+C11</f>
        <v>14157.720000000001</v>
      </c>
      <c r="D8" s="26">
        <f>D9+D10+D11</f>
        <v>386.2</v>
      </c>
      <c r="E8" s="32">
        <f t="shared" si="0"/>
        <v>21.38628398791541</v>
      </c>
      <c r="F8" s="32">
        <f t="shared" si="1"/>
        <v>36.65903676851373</v>
      </c>
      <c r="G8" s="65"/>
      <c r="H8" s="38"/>
      <c r="I8" s="40"/>
      <c r="J8" s="38"/>
      <c r="K8" s="40"/>
    </row>
    <row r="9" spans="1:11" s="7" customFormat="1" ht="57.75" customHeight="1">
      <c r="A9" s="49" t="s">
        <v>42</v>
      </c>
      <c r="B9" s="31">
        <f>'[2]tipo_2'!A38</f>
        <v>111</v>
      </c>
      <c r="C9" s="31">
        <f>'[2]tipo_2'!B38</f>
        <v>1867.86</v>
      </c>
      <c r="D9" s="31">
        <f>'[2]tipo_2'!C38</f>
        <v>35.19</v>
      </c>
      <c r="E9" s="27">
        <f t="shared" si="0"/>
        <v>16.827567567567566</v>
      </c>
      <c r="F9" s="27">
        <f t="shared" si="1"/>
        <v>53.07928388746803</v>
      </c>
      <c r="G9" s="65"/>
      <c r="H9" s="41"/>
      <c r="I9" s="40"/>
      <c r="J9" s="41"/>
      <c r="K9" s="42"/>
    </row>
    <row r="10" spans="1:11" s="3" customFormat="1" ht="57.75" customHeight="1">
      <c r="A10" s="49" t="s">
        <v>43</v>
      </c>
      <c r="B10" s="31">
        <f>'[2]tipo_2'!A39</f>
        <v>413</v>
      </c>
      <c r="C10" s="31">
        <f>'[2]tipo_2'!B39</f>
        <v>11740.82</v>
      </c>
      <c r="D10" s="31">
        <f>'[2]tipo_2'!C39</f>
        <v>283.64</v>
      </c>
      <c r="E10" s="27">
        <f t="shared" si="0"/>
        <v>28.42813559322034</v>
      </c>
      <c r="F10" s="27">
        <f t="shared" si="1"/>
        <v>41.393385982230996</v>
      </c>
      <c r="G10" s="65"/>
      <c r="H10" s="43"/>
      <c r="I10" s="40"/>
      <c r="J10" s="43"/>
      <c r="K10" s="44"/>
    </row>
    <row r="11" spans="1:11" s="3" customFormat="1" ht="57.75" customHeight="1">
      <c r="A11" s="49" t="s">
        <v>44</v>
      </c>
      <c r="B11" s="31">
        <f>'[2]tipo_2'!A40</f>
        <v>138</v>
      </c>
      <c r="C11" s="31">
        <f>'[2]tipo_2'!B40</f>
        <v>549.04</v>
      </c>
      <c r="D11" s="31">
        <f>'[2]tipo_2'!C40</f>
        <v>67.37</v>
      </c>
      <c r="E11" s="27">
        <f t="shared" si="0"/>
        <v>3.978550724637681</v>
      </c>
      <c r="F11" s="27">
        <f t="shared" si="1"/>
        <v>8.14962149324625</v>
      </c>
      <c r="G11" s="65"/>
      <c r="H11" s="43"/>
      <c r="I11" s="40"/>
      <c r="J11" s="43"/>
      <c r="K11" s="44"/>
    </row>
    <row r="12" spans="1:11" s="7" customFormat="1" ht="57.75" customHeight="1">
      <c r="A12" s="48" t="s">
        <v>45</v>
      </c>
      <c r="B12" s="26">
        <f>B13+B14+B15</f>
        <v>18710</v>
      </c>
      <c r="C12" s="26">
        <f>C13+C14+C15</f>
        <v>44129.64</v>
      </c>
      <c r="D12" s="26">
        <f>D13+D14+D15</f>
        <v>5107.43</v>
      </c>
      <c r="E12" s="32">
        <f t="shared" si="0"/>
        <v>2.3586125066809194</v>
      </c>
      <c r="F12" s="32">
        <f t="shared" si="1"/>
        <v>8.640282881997404</v>
      </c>
      <c r="G12" s="66"/>
      <c r="H12" s="41"/>
      <c r="I12" s="40"/>
      <c r="J12" s="41"/>
      <c r="K12" s="42"/>
    </row>
    <row r="13" spans="1:11" s="7" customFormat="1" ht="57.75" customHeight="1">
      <c r="A13" s="49" t="s">
        <v>46</v>
      </c>
      <c r="B13" s="31">
        <f>'[2]tipo_2'!A41</f>
        <v>10424</v>
      </c>
      <c r="C13" s="31">
        <f>'[2]tipo_2'!B41</f>
        <v>20230.85</v>
      </c>
      <c r="D13" s="31">
        <f>'[2]tipo_2'!C41</f>
        <v>2540.12</v>
      </c>
      <c r="E13" s="27">
        <f t="shared" si="0"/>
        <v>1.9407952801227935</v>
      </c>
      <c r="F13" s="27">
        <f t="shared" si="1"/>
        <v>7.964525298017416</v>
      </c>
      <c r="G13" s="65"/>
      <c r="H13" s="41"/>
      <c r="I13" s="40"/>
      <c r="J13" s="41"/>
      <c r="K13" s="42"/>
    </row>
    <row r="14" spans="1:11" s="7" customFormat="1" ht="84.75" customHeight="1">
      <c r="A14" s="49" t="s">
        <v>47</v>
      </c>
      <c r="B14" s="31">
        <f>'[2]tipo_2'!A42</f>
        <v>1124</v>
      </c>
      <c r="C14" s="31">
        <f>'[2]tipo_2'!B42</f>
        <v>14435.4</v>
      </c>
      <c r="D14" s="31">
        <f>'[2]tipo_2'!C42</f>
        <v>1061.09</v>
      </c>
      <c r="E14" s="27">
        <f t="shared" si="0"/>
        <v>12.84288256227758</v>
      </c>
      <c r="F14" s="27">
        <f t="shared" si="1"/>
        <v>13.60431254653234</v>
      </c>
      <c r="G14" s="65"/>
      <c r="H14" s="41"/>
      <c r="I14" s="40"/>
      <c r="J14" s="41"/>
      <c r="K14" s="42"/>
    </row>
    <row r="15" spans="1:11" s="6" customFormat="1" ht="57.75" customHeight="1">
      <c r="A15" s="49" t="s">
        <v>48</v>
      </c>
      <c r="B15" s="31">
        <f>'[2]tipo_2'!A43</f>
        <v>7162</v>
      </c>
      <c r="C15" s="31">
        <f>'[2]tipo_2'!B43</f>
        <v>9463.39</v>
      </c>
      <c r="D15" s="31">
        <f>'[2]tipo_2'!C43</f>
        <v>1506.22</v>
      </c>
      <c r="E15" s="27">
        <f t="shared" si="0"/>
        <v>1.3213334264172019</v>
      </c>
      <c r="F15" s="27">
        <f t="shared" si="1"/>
        <v>6.282873683791212</v>
      </c>
      <c r="G15" s="67"/>
      <c r="H15" s="38"/>
      <c r="I15" s="44"/>
      <c r="J15" s="38"/>
      <c r="K15" s="40"/>
    </row>
    <row r="16" spans="1:190" s="4" customFormat="1" ht="57.75" customHeight="1">
      <c r="A16" s="71" t="s">
        <v>49</v>
      </c>
      <c r="B16" s="69">
        <f>'[2]tipo_2'!A44</f>
        <v>8669</v>
      </c>
      <c r="C16" s="69">
        <f>'[2]tipo_2'!B44</f>
        <v>7087.83</v>
      </c>
      <c r="D16" s="69">
        <f>'[2]tipo_2'!C44</f>
        <v>2464.15</v>
      </c>
      <c r="E16" s="70">
        <f t="shared" si="0"/>
        <v>0.8176064136578614</v>
      </c>
      <c r="F16" s="70">
        <f t="shared" si="1"/>
        <v>2.8763792788588356</v>
      </c>
      <c r="G16" s="68"/>
      <c r="H16" s="45"/>
      <c r="I16" s="40"/>
      <c r="J16" s="45"/>
      <c r="K16" s="4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7:11" ht="14.25">
      <c r="G17" s="53"/>
      <c r="H17" s="18"/>
      <c r="I17" s="53"/>
      <c r="J17" s="18"/>
      <c r="K17" s="53"/>
    </row>
    <row r="18" spans="7:11" ht="14.25">
      <c r="G18" s="53"/>
      <c r="H18" s="18"/>
      <c r="I18" s="53"/>
      <c r="J18" s="18"/>
      <c r="K18" s="53"/>
    </row>
    <row r="19" spans="7:11" ht="14.25">
      <c r="G19" s="53"/>
      <c r="H19" s="18"/>
      <c r="I19" s="53"/>
      <c r="J19" s="18"/>
      <c r="K19" s="53"/>
    </row>
    <row r="20" spans="7:11" ht="14.25">
      <c r="G20" s="53"/>
      <c r="H20" s="18"/>
      <c r="I20" s="53"/>
      <c r="J20" s="18"/>
      <c r="K20" s="53"/>
    </row>
    <row r="21" spans="7:11" ht="14.25">
      <c r="G21" s="53"/>
      <c r="H21" s="18"/>
      <c r="I21" s="53"/>
      <c r="J21" s="18"/>
      <c r="K21" s="53"/>
    </row>
    <row r="22" spans="7:11" ht="14.25">
      <c r="G22" s="53"/>
      <c r="H22" s="18"/>
      <c r="I22" s="53"/>
      <c r="J22" s="18"/>
      <c r="K22" s="53"/>
    </row>
    <row r="23" spans="1:11" ht="14.25">
      <c r="A23" s="5"/>
      <c r="B23" s="5"/>
      <c r="C23" s="5"/>
      <c r="D23" s="5"/>
      <c r="E23" s="5"/>
      <c r="F23" s="5"/>
      <c r="G23" s="53"/>
      <c r="H23" s="18"/>
      <c r="I23" s="53"/>
      <c r="J23" s="18"/>
      <c r="K23" s="53"/>
    </row>
    <row r="24" spans="1:11" ht="9.75" customHeight="1">
      <c r="A24" s="5"/>
      <c r="B24" s="5"/>
      <c r="C24" s="5"/>
      <c r="D24" s="5"/>
      <c r="E24" s="5"/>
      <c r="F24" s="5"/>
      <c r="G24" s="45"/>
      <c r="H24" s="45"/>
      <c r="I24" s="46"/>
      <c r="J24" s="45"/>
      <c r="K24" s="46"/>
    </row>
    <row r="25" spans="7:11" ht="14.25">
      <c r="G25" s="46"/>
      <c r="H25" s="45"/>
      <c r="I25" s="46"/>
      <c r="J25" s="45"/>
      <c r="K25" s="46"/>
    </row>
    <row r="26" spans="7:11" ht="14.25">
      <c r="G26" s="46"/>
      <c r="H26" s="45"/>
      <c r="I26" s="46"/>
      <c r="J26" s="45"/>
      <c r="K26" s="46"/>
    </row>
    <row r="27" spans="7:11" ht="14.25">
      <c r="G27" s="46"/>
      <c r="H27" s="45"/>
      <c r="I27" s="46"/>
      <c r="J27" s="45"/>
      <c r="K27" s="46"/>
    </row>
    <row r="28" spans="7:11" ht="14.25">
      <c r="G28" s="46"/>
      <c r="H28" s="45"/>
      <c r="I28" s="46"/>
      <c r="J28" s="45"/>
      <c r="K28" s="46"/>
    </row>
    <row r="29" spans="7:11" ht="14.25">
      <c r="G29" s="46"/>
      <c r="H29" s="45"/>
      <c r="I29" s="46"/>
      <c r="J29" s="45"/>
      <c r="K29" s="46"/>
    </row>
    <row r="30" spans="7:11" ht="14.25">
      <c r="G30" s="46"/>
      <c r="H30" s="45"/>
      <c r="I30" s="46"/>
      <c r="J30" s="45"/>
      <c r="K30" s="46"/>
    </row>
    <row r="31" spans="7:11" ht="14.25">
      <c r="G31" s="46"/>
      <c r="H31" s="45"/>
      <c r="I31" s="46"/>
      <c r="J31" s="45"/>
      <c r="K31" s="46"/>
    </row>
    <row r="32" spans="7:11" ht="14.25">
      <c r="G32" s="46"/>
      <c r="H32" s="45"/>
      <c r="I32" s="46"/>
      <c r="J32" s="45"/>
      <c r="K32" s="46"/>
    </row>
    <row r="33" spans="7:11" ht="14.25">
      <c r="G33" s="46"/>
      <c r="H33" s="45"/>
      <c r="I33" s="46"/>
      <c r="J33" s="45"/>
      <c r="K33" s="46"/>
    </row>
    <row r="34" spans="7:11" ht="14.25">
      <c r="G34" s="46"/>
      <c r="H34" s="45"/>
      <c r="I34" s="46"/>
      <c r="J34" s="45"/>
      <c r="K34" s="46"/>
    </row>
    <row r="35" spans="7:11" ht="14.25">
      <c r="G35" s="53"/>
      <c r="H35" s="18"/>
      <c r="I35" s="53"/>
      <c r="J35" s="18"/>
      <c r="K35" s="53"/>
    </row>
  </sheetData>
  <sheetProtection/>
  <mergeCells count="5">
    <mergeCell ref="A5:D5"/>
    <mergeCell ref="A1:F1"/>
    <mergeCell ref="A2:F2"/>
    <mergeCell ref="A3:F3"/>
    <mergeCell ref="A4:F4"/>
  </mergeCells>
  <printOptions/>
  <pageMargins left="0.5118110236220472" right="0.6692913385826772" top="0.7874015748031497" bottom="0.7874015748031497" header="0" footer="0.5905511811023623"/>
  <pageSetup horizontalDpi="600" verticalDpi="600" orientation="portrait" paperSize="9" scale="59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74.8515625" style="1" customWidth="1"/>
    <col min="2" max="6" width="16.28125" style="1" customWidth="1"/>
    <col min="7" max="7" width="10.421875" style="11" customWidth="1"/>
    <col min="8" max="8" width="9.140625" style="1" customWidth="1"/>
    <col min="9" max="9" width="10.421875" style="11" customWidth="1"/>
    <col min="10" max="10" width="9.140625" style="1" customWidth="1"/>
    <col min="11" max="11" width="10.421875" style="11" customWidth="1"/>
    <col min="12" max="16384" width="9.140625" style="1" customWidth="1"/>
  </cols>
  <sheetData>
    <row r="1" spans="1:6" s="19" customFormat="1" ht="19.5" customHeight="1">
      <c r="A1" s="76" t="s">
        <v>84</v>
      </c>
      <c r="B1" s="76"/>
      <c r="C1" s="77"/>
      <c r="D1" s="77"/>
      <c r="E1" s="77"/>
      <c r="F1" s="77"/>
    </row>
    <row r="2" spans="1:6" s="19" customFormat="1" ht="19.5" customHeight="1">
      <c r="A2" s="76" t="s">
        <v>94</v>
      </c>
      <c r="B2" s="76"/>
      <c r="C2" s="77"/>
      <c r="D2" s="77"/>
      <c r="E2" s="77"/>
      <c r="F2" s="77"/>
    </row>
    <row r="3" spans="1:6" s="19" customFormat="1" ht="19.5" customHeight="1">
      <c r="A3" s="78" t="s">
        <v>85</v>
      </c>
      <c r="B3" s="78"/>
      <c r="C3" s="79"/>
      <c r="D3" s="79"/>
      <c r="E3" s="77"/>
      <c r="F3" s="77"/>
    </row>
    <row r="4" spans="1:6" s="19" customFormat="1" ht="19.5" customHeight="1">
      <c r="A4" s="78" t="s">
        <v>95</v>
      </c>
      <c r="B4" s="78"/>
      <c r="C4" s="79"/>
      <c r="D4" s="79"/>
      <c r="E4" s="79"/>
      <c r="F4" s="79"/>
    </row>
    <row r="5" spans="1:6" s="19" customFormat="1" ht="19.5" customHeight="1">
      <c r="A5" s="74"/>
      <c r="B5" s="74"/>
      <c r="C5" s="75"/>
      <c r="D5" s="75"/>
      <c r="E5" s="25"/>
      <c r="F5" s="25"/>
    </row>
    <row r="6" spans="1:11" s="2" customFormat="1" ht="240" customHeight="1">
      <c r="A6" s="37" t="s">
        <v>1</v>
      </c>
      <c r="B6" s="60" t="s">
        <v>75</v>
      </c>
      <c r="C6" s="37" t="s">
        <v>77</v>
      </c>
      <c r="D6" s="37" t="s">
        <v>76</v>
      </c>
      <c r="E6" s="37" t="s">
        <v>78</v>
      </c>
      <c r="F6" s="37" t="s">
        <v>83</v>
      </c>
      <c r="G6" s="20"/>
      <c r="H6" s="20"/>
      <c r="I6" s="20"/>
      <c r="J6" s="20"/>
      <c r="K6" s="20"/>
    </row>
    <row r="7" spans="1:11" s="18" customFormat="1" ht="57" customHeight="1">
      <c r="A7" s="61" t="s">
        <v>50</v>
      </c>
      <c r="B7" s="26">
        <f>B8+B9+B10+B11+B12+B13</f>
        <v>208820</v>
      </c>
      <c r="C7" s="35">
        <f>C8+C9+C10+C11+C12+C13</f>
        <v>281411.48</v>
      </c>
      <c r="D7" s="35">
        <f>D8+D9+D10+D11+D12+D13</f>
        <v>318287.63</v>
      </c>
      <c r="E7" s="32">
        <f aca="true" t="shared" si="0" ref="E7:E20">C7/B7</f>
        <v>1.3476270472176994</v>
      </c>
      <c r="F7" s="32">
        <f aca="true" t="shared" si="1" ref="F7:F20">C7/D7</f>
        <v>0.8841420572957861</v>
      </c>
      <c r="G7" s="13"/>
      <c r="H7" s="45"/>
      <c r="I7" s="39"/>
      <c r="J7" s="45"/>
      <c r="K7" s="39"/>
    </row>
    <row r="8" spans="1:11" s="18" customFormat="1" ht="57" customHeight="1">
      <c r="A8" s="49" t="s">
        <v>51</v>
      </c>
      <c r="B8" s="31">
        <f>'[2]tipo_2'!A45</f>
        <v>6099</v>
      </c>
      <c r="C8" s="27">
        <f>'[2]tipo_2'!B45</f>
        <v>6418.47</v>
      </c>
      <c r="D8" s="27">
        <f>'[2]tipo_2'!C45</f>
        <v>6281.82</v>
      </c>
      <c r="E8" s="27">
        <f t="shared" si="0"/>
        <v>1.0523807181505165</v>
      </c>
      <c r="F8" s="27">
        <f t="shared" si="1"/>
        <v>1.0217532498543416</v>
      </c>
      <c r="G8" s="21"/>
      <c r="H8" s="45"/>
      <c r="I8" s="39"/>
      <c r="J8" s="45"/>
      <c r="K8" s="39"/>
    </row>
    <row r="9" spans="1:11" ht="57" customHeight="1">
      <c r="A9" s="49" t="s">
        <v>52</v>
      </c>
      <c r="B9" s="31">
        <f>'[2]tipo_2'!A46</f>
        <v>68047</v>
      </c>
      <c r="C9" s="27">
        <f>'[2]tipo_2'!B46</f>
        <v>55478.73</v>
      </c>
      <c r="D9" s="27">
        <f>'[2]tipo_2'!C46</f>
        <v>55276.13</v>
      </c>
      <c r="E9" s="27">
        <f t="shared" si="0"/>
        <v>0.8153001601834027</v>
      </c>
      <c r="F9" s="27">
        <f t="shared" si="1"/>
        <v>1.0036652348852932</v>
      </c>
      <c r="G9" s="21"/>
      <c r="H9" s="45"/>
      <c r="I9" s="40"/>
      <c r="J9" s="45"/>
      <c r="K9" s="40"/>
    </row>
    <row r="10" spans="1:11" ht="57" customHeight="1">
      <c r="A10" s="49" t="s">
        <v>53</v>
      </c>
      <c r="B10" s="31">
        <f>'[2]tipo_2'!A47</f>
        <v>6189</v>
      </c>
      <c r="C10" s="27">
        <f>'[2]tipo_2'!B47</f>
        <v>15651.21</v>
      </c>
      <c r="D10" s="27">
        <f>'[2]tipo_2'!C47</f>
        <v>23508.18</v>
      </c>
      <c r="E10" s="27">
        <f t="shared" si="0"/>
        <v>2.5288754241396023</v>
      </c>
      <c r="F10" s="27">
        <f t="shared" si="1"/>
        <v>0.665777189046536</v>
      </c>
      <c r="G10" s="21"/>
      <c r="H10" s="45"/>
      <c r="I10" s="40"/>
      <c r="J10" s="45"/>
      <c r="K10" s="40"/>
    </row>
    <row r="11" spans="1:11" ht="57" customHeight="1">
      <c r="A11" s="49" t="s">
        <v>54</v>
      </c>
      <c r="B11" s="31">
        <f>'[2]tipo_2'!A48</f>
        <v>9217</v>
      </c>
      <c r="C11" s="27">
        <f>'[2]tipo_2'!B48</f>
        <v>43741.25</v>
      </c>
      <c r="D11" s="27">
        <f>'[2]tipo_2'!C48</f>
        <v>66366.6</v>
      </c>
      <c r="E11" s="27">
        <f t="shared" si="0"/>
        <v>4.745714440707388</v>
      </c>
      <c r="F11" s="27">
        <f t="shared" si="1"/>
        <v>0.6590852929033579</v>
      </c>
      <c r="G11" s="64"/>
      <c r="H11" s="45"/>
      <c r="I11" s="44"/>
      <c r="J11" s="45"/>
      <c r="K11" s="44"/>
    </row>
    <row r="12" spans="1:11" s="18" customFormat="1" ht="57" customHeight="1">
      <c r="A12" s="49" t="s">
        <v>55</v>
      </c>
      <c r="B12" s="31">
        <f>'[2]tipo_2'!A49</f>
        <v>47880</v>
      </c>
      <c r="C12" s="27">
        <f>'[2]tipo_2'!B49</f>
        <v>86885.46</v>
      </c>
      <c r="D12" s="27">
        <f>'[2]tipo_2'!C49</f>
        <v>110660.99</v>
      </c>
      <c r="E12" s="27">
        <f t="shared" si="0"/>
        <v>1.8146503759398498</v>
      </c>
      <c r="F12" s="27">
        <f t="shared" si="1"/>
        <v>0.7851498527168427</v>
      </c>
      <c r="G12" s="21"/>
      <c r="H12" s="45"/>
      <c r="I12" s="39"/>
      <c r="J12" s="45"/>
      <c r="K12" s="39"/>
    </row>
    <row r="13" spans="1:11" ht="57" customHeight="1">
      <c r="A13" s="49" t="s">
        <v>56</v>
      </c>
      <c r="B13" s="31">
        <f>'[2]tipo_2'!A50</f>
        <v>71388</v>
      </c>
      <c r="C13" s="27">
        <f>'[2]tipo_2'!B50</f>
        <v>73236.36</v>
      </c>
      <c r="D13" s="27">
        <f>'[2]tipo_2'!C50</f>
        <v>56193.91</v>
      </c>
      <c r="E13" s="27">
        <f t="shared" si="0"/>
        <v>1.0258917465120188</v>
      </c>
      <c r="F13" s="27">
        <f t="shared" si="1"/>
        <v>1.3032793055332863</v>
      </c>
      <c r="G13" s="64"/>
      <c r="H13" s="45"/>
      <c r="I13" s="44"/>
      <c r="J13" s="45"/>
      <c r="K13" s="44"/>
    </row>
    <row r="14" spans="1:11" s="18" customFormat="1" ht="57" customHeight="1">
      <c r="A14" s="61" t="s">
        <v>57</v>
      </c>
      <c r="B14" s="26">
        <f>B15+B18</f>
        <v>25815</v>
      </c>
      <c r="C14" s="35">
        <f>C15+C18</f>
        <v>49065.4</v>
      </c>
      <c r="D14" s="35">
        <f>D15+D18</f>
        <v>34078.31</v>
      </c>
      <c r="E14" s="32">
        <f t="shared" si="0"/>
        <v>1.9006546581444896</v>
      </c>
      <c r="F14" s="32">
        <f t="shared" si="1"/>
        <v>1.4397838390460092</v>
      </c>
      <c r="G14" s="13"/>
      <c r="H14" s="45"/>
      <c r="I14" s="39"/>
      <c r="J14" s="45"/>
      <c r="K14" s="39"/>
    </row>
    <row r="15" spans="1:11" s="18" customFormat="1" ht="57" customHeight="1">
      <c r="A15" s="48" t="s">
        <v>58</v>
      </c>
      <c r="B15" s="26">
        <f>B16+B17</f>
        <v>17187</v>
      </c>
      <c r="C15" s="35">
        <f>C16+C17</f>
        <v>40292.36</v>
      </c>
      <c r="D15" s="35">
        <f>D16+D17</f>
        <v>30265.75</v>
      </c>
      <c r="E15" s="32">
        <f t="shared" si="0"/>
        <v>2.3443509629371038</v>
      </c>
      <c r="F15" s="32">
        <f t="shared" si="1"/>
        <v>1.3312856942253206</v>
      </c>
      <c r="G15" s="21"/>
      <c r="H15" s="45"/>
      <c r="I15" s="39"/>
      <c r="J15" s="45"/>
      <c r="K15" s="39"/>
    </row>
    <row r="16" spans="1:11" ht="57" customHeight="1">
      <c r="A16" s="49" t="s">
        <v>59</v>
      </c>
      <c r="B16" s="31">
        <f>'[2]tipo_2'!A51</f>
        <v>9425</v>
      </c>
      <c r="C16" s="27">
        <f>'[2]tipo_2'!B51</f>
        <v>23292.34</v>
      </c>
      <c r="D16" s="27">
        <f>'[2]tipo_2'!C51</f>
        <v>22618.38</v>
      </c>
      <c r="E16" s="27">
        <f t="shared" si="0"/>
        <v>2.4713358090185675</v>
      </c>
      <c r="F16" s="27">
        <f t="shared" si="1"/>
        <v>1.0297970057979395</v>
      </c>
      <c r="G16" s="21"/>
      <c r="H16" s="45"/>
      <c r="I16" s="40"/>
      <c r="J16" s="45"/>
      <c r="K16" s="40"/>
    </row>
    <row r="17" spans="1:11" ht="87" customHeight="1">
      <c r="A17" s="49" t="s">
        <v>89</v>
      </c>
      <c r="B17" s="31">
        <f>'[2]tipo_2'!A52</f>
        <v>7762</v>
      </c>
      <c r="C17" s="27">
        <f>'[2]tipo_2'!B52</f>
        <v>17000.02</v>
      </c>
      <c r="D17" s="27">
        <f>'[2]tipo_2'!C52</f>
        <v>7647.37</v>
      </c>
      <c r="E17" s="27">
        <f t="shared" si="0"/>
        <v>2.190159752641072</v>
      </c>
      <c r="F17" s="27">
        <f t="shared" si="1"/>
        <v>2.2229890799059024</v>
      </c>
      <c r="G17" s="21"/>
      <c r="H17" s="45"/>
      <c r="I17" s="40"/>
      <c r="J17" s="45"/>
      <c r="K17" s="40"/>
    </row>
    <row r="18" spans="1:11" ht="57" customHeight="1">
      <c r="A18" s="48" t="s">
        <v>60</v>
      </c>
      <c r="B18" s="26">
        <f>B19+B20</f>
        <v>8628</v>
      </c>
      <c r="C18" s="35">
        <f>C19+C20</f>
        <v>8773.04</v>
      </c>
      <c r="D18" s="35">
        <f>D19+D20</f>
        <v>3812.56</v>
      </c>
      <c r="E18" s="32">
        <f t="shared" si="0"/>
        <v>1.0168103847936951</v>
      </c>
      <c r="F18" s="32">
        <f t="shared" si="1"/>
        <v>2.3010890320414634</v>
      </c>
      <c r="G18" s="64"/>
      <c r="H18" s="45"/>
      <c r="I18" s="44"/>
      <c r="J18" s="45"/>
      <c r="K18" s="44"/>
    </row>
    <row r="19" spans="1:11" s="18" customFormat="1" ht="57" customHeight="1">
      <c r="A19" s="49" t="s">
        <v>61</v>
      </c>
      <c r="B19" s="31">
        <f>'[2]tipo_2'!A53</f>
        <v>337</v>
      </c>
      <c r="C19" s="27">
        <f>'[2]tipo_2'!B53</f>
        <v>1363.42</v>
      </c>
      <c r="D19" s="27">
        <f>'[2]tipo_2'!C53</f>
        <v>917.57</v>
      </c>
      <c r="E19" s="27">
        <f t="shared" si="0"/>
        <v>4.045756676557864</v>
      </c>
      <c r="F19" s="27">
        <f t="shared" si="1"/>
        <v>1.4859029828786905</v>
      </c>
      <c r="G19" s="21"/>
      <c r="H19" s="45"/>
      <c r="I19" s="39"/>
      <c r="J19" s="45"/>
      <c r="K19" s="39"/>
    </row>
    <row r="20" spans="1:11" ht="87" customHeight="1">
      <c r="A20" s="50" t="s">
        <v>90</v>
      </c>
      <c r="B20" s="51">
        <f>'[2]tipo_2'!A54</f>
        <v>8291</v>
      </c>
      <c r="C20" s="52">
        <f>'[2]tipo_2'!B54</f>
        <v>7409.62</v>
      </c>
      <c r="D20" s="52">
        <f>'[2]tipo_2'!C54</f>
        <v>2894.99</v>
      </c>
      <c r="E20" s="52">
        <f t="shared" si="0"/>
        <v>0.8936943673863225</v>
      </c>
      <c r="F20" s="52">
        <f t="shared" si="1"/>
        <v>2.5594630724113037</v>
      </c>
      <c r="G20" s="64"/>
      <c r="H20" s="45"/>
      <c r="I20" s="44"/>
      <c r="J20" s="45"/>
      <c r="K20" s="44"/>
    </row>
    <row r="21" spans="7:11" ht="14.25">
      <c r="G21" s="53"/>
      <c r="H21" s="18"/>
      <c r="I21" s="53"/>
      <c r="J21" s="18"/>
      <c r="K21" s="53"/>
    </row>
    <row r="22" spans="7:11" ht="14.25">
      <c r="G22" s="53"/>
      <c r="H22" s="18"/>
      <c r="I22" s="53"/>
      <c r="J22" s="18"/>
      <c r="K22" s="53"/>
    </row>
    <row r="23" spans="7:11" ht="14.25">
      <c r="G23" s="53"/>
      <c r="H23" s="18"/>
      <c r="I23" s="53"/>
      <c r="J23" s="18"/>
      <c r="K23" s="53"/>
    </row>
    <row r="24" spans="7:11" ht="14.25">
      <c r="G24" s="53"/>
      <c r="H24" s="18"/>
      <c r="I24" s="53"/>
      <c r="J24" s="18"/>
      <c r="K24" s="53"/>
    </row>
    <row r="25" spans="7:11" ht="14.25">
      <c r="G25" s="53"/>
      <c r="H25" s="18"/>
      <c r="I25" s="53"/>
      <c r="J25" s="18"/>
      <c r="K25" s="53"/>
    </row>
    <row r="26" spans="7:11" ht="14.25">
      <c r="G26" s="53"/>
      <c r="H26" s="18"/>
      <c r="I26" s="53"/>
      <c r="J26" s="18"/>
      <c r="K26" s="53"/>
    </row>
    <row r="27" spans="7:11" ht="14.25">
      <c r="G27" s="53"/>
      <c r="H27" s="18"/>
      <c r="I27" s="53"/>
      <c r="J27" s="18"/>
      <c r="K27" s="53"/>
    </row>
    <row r="28" spans="7:11" ht="14.25">
      <c r="G28" s="53"/>
      <c r="H28" s="18"/>
      <c r="I28" s="53"/>
      <c r="J28" s="18"/>
      <c r="K28" s="53"/>
    </row>
    <row r="29" spans="1:11" ht="14.25">
      <c r="A29" s="5"/>
      <c r="B29" s="5"/>
      <c r="C29" s="5"/>
      <c r="D29" s="5"/>
      <c r="E29" s="5"/>
      <c r="F29" s="5"/>
      <c r="G29" s="53"/>
      <c r="H29" s="18"/>
      <c r="I29" s="53"/>
      <c r="J29" s="18"/>
      <c r="K29" s="53"/>
    </row>
    <row r="30" spans="1:11" ht="9.75" customHeight="1">
      <c r="A30" s="5"/>
      <c r="B30" s="5"/>
      <c r="C30" s="5"/>
      <c r="D30" s="5"/>
      <c r="E30" s="5"/>
      <c r="F30" s="5"/>
      <c r="G30" s="45"/>
      <c r="H30" s="45"/>
      <c r="I30" s="46"/>
      <c r="J30" s="45"/>
      <c r="K30" s="46"/>
    </row>
    <row r="31" spans="7:11" ht="14.25">
      <c r="G31" s="46"/>
      <c r="H31" s="45"/>
      <c r="I31" s="46"/>
      <c r="J31" s="45"/>
      <c r="K31" s="46"/>
    </row>
    <row r="32" spans="7:11" ht="14.25">
      <c r="G32" s="46"/>
      <c r="H32" s="45"/>
      <c r="I32" s="46"/>
      <c r="J32" s="45"/>
      <c r="K32" s="46"/>
    </row>
    <row r="33" spans="7:11" ht="14.25">
      <c r="G33" s="46"/>
      <c r="H33" s="45"/>
      <c r="I33" s="46"/>
      <c r="J33" s="45"/>
      <c r="K33" s="46"/>
    </row>
    <row r="34" spans="7:11" ht="14.25">
      <c r="G34" s="46"/>
      <c r="H34" s="45"/>
      <c r="I34" s="46"/>
      <c r="J34" s="45"/>
      <c r="K34" s="46"/>
    </row>
    <row r="35" spans="7:11" ht="14.25">
      <c r="G35" s="46"/>
      <c r="H35" s="45"/>
      <c r="I35" s="46"/>
      <c r="J35" s="45"/>
      <c r="K35" s="46"/>
    </row>
    <row r="36" spans="7:11" ht="14.25">
      <c r="G36" s="46"/>
      <c r="H36" s="45"/>
      <c r="I36" s="46"/>
      <c r="J36" s="45"/>
      <c r="K36" s="46"/>
    </row>
    <row r="37" spans="7:11" ht="14.25">
      <c r="G37" s="46"/>
      <c r="H37" s="45"/>
      <c r="I37" s="46"/>
      <c r="J37" s="45"/>
      <c r="K37" s="46"/>
    </row>
    <row r="38" spans="7:11" ht="14.25">
      <c r="G38" s="46"/>
      <c r="H38" s="45"/>
      <c r="I38" s="46"/>
      <c r="J38" s="45"/>
      <c r="K38" s="46"/>
    </row>
    <row r="39" spans="7:11" ht="14.25">
      <c r="G39" s="46"/>
      <c r="H39" s="45"/>
      <c r="I39" s="46"/>
      <c r="J39" s="45"/>
      <c r="K39" s="46"/>
    </row>
    <row r="40" spans="7:11" ht="14.25">
      <c r="G40" s="46"/>
      <c r="H40" s="45"/>
      <c r="I40" s="46"/>
      <c r="J40" s="45"/>
      <c r="K40" s="46"/>
    </row>
    <row r="41" spans="7:11" ht="14.25">
      <c r="G41" s="53"/>
      <c r="H41" s="18"/>
      <c r="I41" s="53"/>
      <c r="J41" s="18"/>
      <c r="K41" s="53"/>
    </row>
  </sheetData>
  <sheetProtection/>
  <mergeCells count="5">
    <mergeCell ref="A5:D5"/>
    <mergeCell ref="A1:F1"/>
    <mergeCell ref="A2:F2"/>
    <mergeCell ref="A3:F3"/>
    <mergeCell ref="A4:F4"/>
  </mergeCells>
  <printOptions/>
  <pageMargins left="0.5118110236220472" right="0.6692913385826772" top="0.7874015748031497" bottom="0.7874015748031497" header="0" footer="0.5905511811023623"/>
  <pageSetup horizontalDpi="600" verticalDpi="600" orientation="portrait" paperSize="9" scale="59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H35"/>
  <sheetViews>
    <sheetView zoomScale="80" zoomScaleNormal="80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74.8515625" style="1" customWidth="1"/>
    <col min="2" max="6" width="16.28125" style="1" customWidth="1"/>
    <col min="7" max="7" width="10.421875" style="11" customWidth="1"/>
    <col min="8" max="8" width="9.140625" style="1" customWidth="1"/>
    <col min="9" max="9" width="10.421875" style="11" customWidth="1"/>
    <col min="10" max="10" width="9.140625" style="1" customWidth="1"/>
    <col min="11" max="11" width="10.421875" style="11" customWidth="1"/>
    <col min="12" max="16384" width="9.140625" style="1" customWidth="1"/>
  </cols>
  <sheetData>
    <row r="1" spans="1:6" s="19" customFormat="1" ht="19.5" customHeight="1">
      <c r="A1" s="76" t="s">
        <v>84</v>
      </c>
      <c r="B1" s="76"/>
      <c r="C1" s="77"/>
      <c r="D1" s="77"/>
      <c r="E1" s="77"/>
      <c r="F1" s="77"/>
    </row>
    <row r="2" spans="1:6" s="19" customFormat="1" ht="19.5" customHeight="1">
      <c r="A2" s="76" t="s">
        <v>94</v>
      </c>
      <c r="B2" s="76"/>
      <c r="C2" s="77"/>
      <c r="D2" s="77"/>
      <c r="E2" s="77"/>
      <c r="F2" s="77"/>
    </row>
    <row r="3" spans="1:6" s="19" customFormat="1" ht="19.5" customHeight="1">
      <c r="A3" s="78" t="s">
        <v>85</v>
      </c>
      <c r="B3" s="78"/>
      <c r="C3" s="79"/>
      <c r="D3" s="79"/>
      <c r="E3" s="77"/>
      <c r="F3" s="77"/>
    </row>
    <row r="4" spans="1:6" s="19" customFormat="1" ht="19.5" customHeight="1">
      <c r="A4" s="78" t="s">
        <v>95</v>
      </c>
      <c r="B4" s="78"/>
      <c r="C4" s="79"/>
      <c r="D4" s="79"/>
      <c r="E4" s="79"/>
      <c r="F4" s="79"/>
    </row>
    <row r="5" spans="1:6" s="19" customFormat="1" ht="19.5" customHeight="1">
      <c r="A5" s="74"/>
      <c r="B5" s="74"/>
      <c r="C5" s="75"/>
      <c r="D5" s="75"/>
      <c r="E5" s="25"/>
      <c r="F5" s="25"/>
    </row>
    <row r="6" spans="1:11" s="2" customFormat="1" ht="240" customHeight="1">
      <c r="A6" s="37" t="s">
        <v>1</v>
      </c>
      <c r="B6" s="37" t="s">
        <v>75</v>
      </c>
      <c r="C6" s="37" t="s">
        <v>77</v>
      </c>
      <c r="D6" s="37" t="s">
        <v>76</v>
      </c>
      <c r="E6" s="37" t="s">
        <v>78</v>
      </c>
      <c r="F6" s="37" t="s">
        <v>83</v>
      </c>
      <c r="G6" s="20"/>
      <c r="H6" s="20"/>
      <c r="I6" s="20"/>
      <c r="J6" s="20"/>
      <c r="K6" s="20"/>
    </row>
    <row r="7" spans="1:11" s="17" customFormat="1" ht="69.75" customHeight="1">
      <c r="A7" s="47" t="s">
        <v>91</v>
      </c>
      <c r="B7" s="29">
        <f>B8+B13</f>
        <v>56691</v>
      </c>
      <c r="C7" s="33">
        <f>C8+C13</f>
        <v>71908.6</v>
      </c>
      <c r="D7" s="33">
        <f>D8+D13</f>
        <v>57284.17999999999</v>
      </c>
      <c r="E7" s="32">
        <f aca="true" t="shared" si="0" ref="E7:E19">C7/B7</f>
        <v>1.268430615088815</v>
      </c>
      <c r="F7" s="32">
        <f aca="true" t="shared" si="1" ref="F7:F19">C7/D7</f>
        <v>1.255295964784693</v>
      </c>
      <c r="G7" s="14"/>
      <c r="H7" s="38"/>
      <c r="I7" s="39"/>
      <c r="J7" s="38"/>
      <c r="K7" s="39"/>
    </row>
    <row r="8" spans="1:11" s="6" customFormat="1" ht="57.75" customHeight="1">
      <c r="A8" s="48" t="s">
        <v>62</v>
      </c>
      <c r="B8" s="29">
        <f>B9+B10+B11+B12</f>
        <v>2584</v>
      </c>
      <c r="C8" s="33">
        <f>C9+C10+C11+C12</f>
        <v>9888.02</v>
      </c>
      <c r="D8" s="33">
        <f>D9+D10+D11+D12</f>
        <v>9841.7</v>
      </c>
      <c r="E8" s="32">
        <f t="shared" si="0"/>
        <v>3.8266331269349845</v>
      </c>
      <c r="F8" s="32">
        <f t="shared" si="1"/>
        <v>1.0047065039576495</v>
      </c>
      <c r="G8" s="65"/>
      <c r="H8" s="38"/>
      <c r="I8" s="40"/>
      <c r="J8" s="38"/>
      <c r="K8" s="40"/>
    </row>
    <row r="9" spans="1:11" s="7" customFormat="1" ht="69.75" customHeight="1">
      <c r="A9" s="49" t="s">
        <v>63</v>
      </c>
      <c r="B9" s="31">
        <f>'[2]tipo_2'!A55</f>
        <v>378</v>
      </c>
      <c r="C9" s="27">
        <f>'[2]tipo_2'!B55</f>
        <v>3205.58</v>
      </c>
      <c r="D9" s="27">
        <f>'[2]tipo_2'!C55</f>
        <v>4425.97</v>
      </c>
      <c r="E9" s="27">
        <f t="shared" si="0"/>
        <v>8.48037037037037</v>
      </c>
      <c r="F9" s="27">
        <f t="shared" si="1"/>
        <v>0.7242660930824203</v>
      </c>
      <c r="G9" s="65"/>
      <c r="H9" s="41"/>
      <c r="I9" s="40"/>
      <c r="J9" s="41"/>
      <c r="K9" s="42"/>
    </row>
    <row r="10" spans="1:11" s="3" customFormat="1" ht="69.75" customHeight="1">
      <c r="A10" s="49" t="s">
        <v>92</v>
      </c>
      <c r="B10" s="31">
        <f>'[2]tipo_2'!A56</f>
        <v>16</v>
      </c>
      <c r="C10" s="27">
        <f>'[2]tipo_2'!B56</f>
        <v>49.83</v>
      </c>
      <c r="D10" s="27">
        <f>'[2]tipo_2'!C56</f>
        <v>42.34</v>
      </c>
      <c r="E10" s="27">
        <f t="shared" si="0"/>
        <v>3.114375</v>
      </c>
      <c r="F10" s="27">
        <f t="shared" si="1"/>
        <v>1.1769012753897024</v>
      </c>
      <c r="G10" s="65"/>
      <c r="H10" s="43"/>
      <c r="I10" s="40"/>
      <c r="J10" s="43"/>
      <c r="K10" s="44"/>
    </row>
    <row r="11" spans="1:11" s="3" customFormat="1" ht="69.75" customHeight="1">
      <c r="A11" s="49" t="s">
        <v>64</v>
      </c>
      <c r="B11" s="31">
        <f>'[2]tipo_2'!A57</f>
        <v>746</v>
      </c>
      <c r="C11" s="27">
        <f>'[2]tipo_2'!B57</f>
        <v>1968.61</v>
      </c>
      <c r="D11" s="27">
        <f>'[2]tipo_2'!C57</f>
        <v>1737.11</v>
      </c>
      <c r="E11" s="27">
        <f t="shared" si="0"/>
        <v>2.638887399463807</v>
      </c>
      <c r="F11" s="27">
        <f t="shared" si="1"/>
        <v>1.1332673233128587</v>
      </c>
      <c r="G11" s="65"/>
      <c r="H11" s="43"/>
      <c r="I11" s="40"/>
      <c r="J11" s="43"/>
      <c r="K11" s="44"/>
    </row>
    <row r="12" spans="1:11" s="7" customFormat="1" ht="69.75" customHeight="1">
      <c r="A12" s="49" t="s">
        <v>65</v>
      </c>
      <c r="B12" s="31">
        <f>'[2]tipo_2'!A58</f>
        <v>1444</v>
      </c>
      <c r="C12" s="27">
        <f>'[2]tipo_2'!B58</f>
        <v>4664</v>
      </c>
      <c r="D12" s="27">
        <f>'[2]tipo_2'!C58</f>
        <v>3636.28</v>
      </c>
      <c r="E12" s="27">
        <f t="shared" si="0"/>
        <v>3.229916897506925</v>
      </c>
      <c r="F12" s="27">
        <f t="shared" si="1"/>
        <v>1.2826295004785109</v>
      </c>
      <c r="G12" s="65"/>
      <c r="H12" s="41"/>
      <c r="I12" s="40"/>
      <c r="J12" s="41"/>
      <c r="K12" s="42"/>
    </row>
    <row r="13" spans="1:11" s="7" customFormat="1" ht="60" customHeight="1">
      <c r="A13" s="48" t="s">
        <v>66</v>
      </c>
      <c r="B13" s="29">
        <f>B14+B15+B16+B17</f>
        <v>54107</v>
      </c>
      <c r="C13" s="33">
        <f>C14+C15+C16+C17</f>
        <v>62020.58</v>
      </c>
      <c r="D13" s="33">
        <f>D14+D15+D16+D17</f>
        <v>47442.479999999996</v>
      </c>
      <c r="E13" s="32">
        <f t="shared" si="0"/>
        <v>1.1462579703180735</v>
      </c>
      <c r="F13" s="32">
        <f t="shared" si="1"/>
        <v>1.3072794676838144</v>
      </c>
      <c r="G13" s="65"/>
      <c r="H13" s="41"/>
      <c r="I13" s="40"/>
      <c r="J13" s="41"/>
      <c r="K13" s="42"/>
    </row>
    <row r="14" spans="1:11" s="7" customFormat="1" ht="60" customHeight="1">
      <c r="A14" s="49" t="s">
        <v>67</v>
      </c>
      <c r="B14" s="31">
        <f>'[2]tipo_2'!A59</f>
        <v>23090</v>
      </c>
      <c r="C14" s="27">
        <f>'[2]tipo_2'!B59</f>
        <v>15938.2</v>
      </c>
      <c r="D14" s="27">
        <f>'[2]tipo_2'!C59</f>
        <v>14907.59</v>
      </c>
      <c r="E14" s="27">
        <f t="shared" si="0"/>
        <v>0.6902641836292768</v>
      </c>
      <c r="F14" s="27">
        <f t="shared" si="1"/>
        <v>1.0691332401816793</v>
      </c>
      <c r="G14" s="65"/>
      <c r="H14" s="41"/>
      <c r="I14" s="40"/>
      <c r="J14" s="41"/>
      <c r="K14" s="42"/>
    </row>
    <row r="15" spans="1:11" s="6" customFormat="1" ht="60" customHeight="1">
      <c r="A15" s="49" t="s">
        <v>68</v>
      </c>
      <c r="B15" s="31">
        <f>'[2]tipo_2'!A60</f>
        <v>251</v>
      </c>
      <c r="C15" s="27">
        <f>'[2]tipo_2'!B60</f>
        <v>1123.07</v>
      </c>
      <c r="D15" s="27">
        <f>'[2]tipo_2'!C60</f>
        <v>721.96</v>
      </c>
      <c r="E15" s="27">
        <f t="shared" si="0"/>
        <v>4.474382470119521</v>
      </c>
      <c r="F15" s="27">
        <f t="shared" si="1"/>
        <v>1.5555847969416587</v>
      </c>
      <c r="G15" s="67"/>
      <c r="H15" s="38"/>
      <c r="I15" s="44"/>
      <c r="J15" s="38"/>
      <c r="K15" s="40"/>
    </row>
    <row r="16" spans="1:190" s="4" customFormat="1" ht="60" customHeight="1">
      <c r="A16" s="49" t="s">
        <v>69</v>
      </c>
      <c r="B16" s="31">
        <f>'[2]tipo_2'!A61</f>
        <v>689</v>
      </c>
      <c r="C16" s="27">
        <f>'[2]tipo_2'!B61</f>
        <v>1943.88</v>
      </c>
      <c r="D16" s="27">
        <f>'[2]tipo_2'!C61</f>
        <v>315.52</v>
      </c>
      <c r="E16" s="27">
        <f t="shared" si="0"/>
        <v>2.8213062409288825</v>
      </c>
      <c r="F16" s="27">
        <f t="shared" si="1"/>
        <v>6.160877281947262</v>
      </c>
      <c r="G16" s="68"/>
      <c r="H16" s="45"/>
      <c r="I16" s="40"/>
      <c r="J16" s="45"/>
      <c r="K16" s="4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11" ht="60" customHeight="1">
      <c r="A17" s="49" t="s">
        <v>70</v>
      </c>
      <c r="B17" s="31">
        <f>'[2]tipo_2'!A62</f>
        <v>30077</v>
      </c>
      <c r="C17" s="27">
        <f>'[2]tipo_2'!B62</f>
        <v>43015.43</v>
      </c>
      <c r="D17" s="27">
        <f>'[2]tipo_2'!C62</f>
        <v>31497.41</v>
      </c>
      <c r="E17" s="27">
        <f t="shared" si="0"/>
        <v>1.4301768793430196</v>
      </c>
      <c r="F17" s="27">
        <f t="shared" si="1"/>
        <v>1.3656814957166319</v>
      </c>
      <c r="G17" s="53"/>
      <c r="H17" s="18"/>
      <c r="I17" s="53"/>
      <c r="J17" s="18"/>
      <c r="K17" s="53"/>
    </row>
    <row r="18" spans="1:11" ht="60" customHeight="1">
      <c r="A18" s="72" t="s">
        <v>71</v>
      </c>
      <c r="B18" s="31">
        <f>'[2]tipo_2'!A63</f>
        <v>67353</v>
      </c>
      <c r="C18" s="27">
        <f>'[2]tipo_2'!B63</f>
        <v>0</v>
      </c>
      <c r="D18" s="27">
        <f>'[2]tipo_2'!C63</f>
        <v>24544.57</v>
      </c>
      <c r="E18" s="27">
        <f t="shared" si="0"/>
        <v>0</v>
      </c>
      <c r="F18" s="27">
        <f t="shared" si="1"/>
        <v>0</v>
      </c>
      <c r="G18" s="53"/>
      <c r="H18" s="18"/>
      <c r="I18" s="53"/>
      <c r="J18" s="18"/>
      <c r="K18" s="53"/>
    </row>
    <row r="19" spans="1:11" ht="60" customHeight="1">
      <c r="A19" s="73" t="s">
        <v>0</v>
      </c>
      <c r="B19" s="30">
        <f>Culturi_câmp!B7+Horticultură!B7+Culturi_permanente!B7+Creșterea_animalelor_erbivore!B7+Granivore!B7+Culturi_mixte!B7+Culturi_mixte!B14+Agricole_mixte!B7+Agricole_mixte!B18</f>
        <v>902214</v>
      </c>
      <c r="C19" s="34">
        <f>Culturi_câmp!C7+Horticultură!C7+Culturi_permanente!C7+Creșterea_animalelor_erbivore!C7+Granivore!C7+Culturi_mixte!C7+Culturi_mixte!C14+Agricole_mixte!C7+Agricole_mixte!C18</f>
        <v>1454887.88</v>
      </c>
      <c r="D19" s="34">
        <f>Culturi_câmp!D7+Horticultură!D7+Culturi_permanente!D7+Creșterea_animalelor_erbivore!D7+Granivore!D7+Culturi_mixte!D7+Culturi_mixte!D14+Agricole_mixte!D7+Agricole_mixte!D18</f>
        <v>1940135.56</v>
      </c>
      <c r="E19" s="70">
        <f t="shared" si="0"/>
        <v>1.6125751540100242</v>
      </c>
      <c r="F19" s="70">
        <f t="shared" si="1"/>
        <v>0.7498898066689731</v>
      </c>
      <c r="G19" s="53"/>
      <c r="H19" s="18"/>
      <c r="I19" s="53"/>
      <c r="J19" s="18"/>
      <c r="K19" s="53"/>
    </row>
    <row r="20" spans="7:11" ht="14.25">
      <c r="G20" s="53"/>
      <c r="H20" s="18"/>
      <c r="I20" s="53"/>
      <c r="J20" s="18"/>
      <c r="K20" s="53"/>
    </row>
    <row r="21" spans="7:11" ht="14.25">
      <c r="G21" s="53"/>
      <c r="H21" s="18"/>
      <c r="I21" s="53"/>
      <c r="J21" s="18"/>
      <c r="K21" s="53"/>
    </row>
    <row r="22" spans="7:11" ht="14.25">
      <c r="G22" s="53"/>
      <c r="H22" s="18"/>
      <c r="I22" s="53"/>
      <c r="J22" s="18"/>
      <c r="K22" s="53"/>
    </row>
    <row r="23" spans="1:11" ht="14.25">
      <c r="A23" s="5"/>
      <c r="B23" s="5"/>
      <c r="C23" s="5"/>
      <c r="D23" s="5"/>
      <c r="E23" s="5"/>
      <c r="F23" s="5"/>
      <c r="G23" s="53"/>
      <c r="H23" s="18"/>
      <c r="I23" s="53"/>
      <c r="J23" s="18"/>
      <c r="K23" s="53"/>
    </row>
    <row r="24" spans="1:11" ht="9.75" customHeight="1">
      <c r="A24" s="5"/>
      <c r="B24" s="5"/>
      <c r="C24" s="5"/>
      <c r="D24" s="5"/>
      <c r="E24" s="5"/>
      <c r="F24" s="5"/>
      <c r="G24" s="45"/>
      <c r="H24" s="45"/>
      <c r="I24" s="46"/>
      <c r="J24" s="45"/>
      <c r="K24" s="46"/>
    </row>
    <row r="25" spans="7:11" ht="14.25">
      <c r="G25" s="46"/>
      <c r="H25" s="45"/>
      <c r="I25" s="46"/>
      <c r="J25" s="45"/>
      <c r="K25" s="46"/>
    </row>
    <row r="26" spans="7:11" ht="14.25">
      <c r="G26" s="46"/>
      <c r="H26" s="45"/>
      <c r="I26" s="46"/>
      <c r="J26" s="45"/>
      <c r="K26" s="46"/>
    </row>
    <row r="27" spans="7:11" ht="14.25">
      <c r="G27" s="46"/>
      <c r="H27" s="45"/>
      <c r="I27" s="46"/>
      <c r="J27" s="45"/>
      <c r="K27" s="46"/>
    </row>
    <row r="28" spans="7:11" ht="14.25">
      <c r="G28" s="46"/>
      <c r="H28" s="45"/>
      <c r="I28" s="46"/>
      <c r="J28" s="45"/>
      <c r="K28" s="46"/>
    </row>
    <row r="29" spans="7:11" ht="14.25">
      <c r="G29" s="46"/>
      <c r="H29" s="45"/>
      <c r="I29" s="46"/>
      <c r="J29" s="45"/>
      <c r="K29" s="46"/>
    </row>
    <row r="30" spans="7:11" ht="14.25">
      <c r="G30" s="46"/>
      <c r="H30" s="45"/>
      <c r="I30" s="46"/>
      <c r="J30" s="45"/>
      <c r="K30" s="46"/>
    </row>
    <row r="31" spans="7:11" ht="14.25">
      <c r="G31" s="46"/>
      <c r="H31" s="45"/>
      <c r="I31" s="46"/>
      <c r="J31" s="45"/>
      <c r="K31" s="46"/>
    </row>
    <row r="32" spans="7:11" ht="14.25">
      <c r="G32" s="46"/>
      <c r="H32" s="45"/>
      <c r="I32" s="46"/>
      <c r="J32" s="45"/>
      <c r="K32" s="46"/>
    </row>
    <row r="33" spans="7:11" ht="14.25">
      <c r="G33" s="46"/>
      <c r="H33" s="45"/>
      <c r="I33" s="46"/>
      <c r="J33" s="45"/>
      <c r="K33" s="46"/>
    </row>
    <row r="34" spans="7:11" ht="14.25">
      <c r="G34" s="46"/>
      <c r="H34" s="45"/>
      <c r="I34" s="46"/>
      <c r="J34" s="45"/>
      <c r="K34" s="46"/>
    </row>
    <row r="35" spans="7:11" ht="14.25">
      <c r="G35" s="53"/>
      <c r="H35" s="18"/>
      <c r="I35" s="53"/>
      <c r="J35" s="18"/>
      <c r="K35" s="53"/>
    </row>
  </sheetData>
  <sheetProtection/>
  <mergeCells count="5">
    <mergeCell ref="A5:D5"/>
    <mergeCell ref="A1:F1"/>
    <mergeCell ref="A2:F2"/>
    <mergeCell ref="A3:F3"/>
    <mergeCell ref="A4:F4"/>
  </mergeCells>
  <printOptions/>
  <pageMargins left="0.5118110236220472" right="0.6692913385826772" top="0.7874015748031497" bottom="0.7874015748031497" header="0" footer="0.5905511811023623"/>
  <pageSetup horizontalDpi="600" verticalDpi="600" orientation="portrait" paperSize="9" scale="59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</dc:creator>
  <cp:keywords/>
  <dc:description/>
  <cp:lastModifiedBy>Inga Daghi</cp:lastModifiedBy>
  <cp:lastPrinted>2015-10-15T09:34:03Z</cp:lastPrinted>
  <dcterms:created xsi:type="dcterms:W3CDTF">2004-04-27T06:00:30Z</dcterms:created>
  <dcterms:modified xsi:type="dcterms:W3CDTF">2021-12-14T09:47:59Z</dcterms:modified>
  <cp:category/>
  <cp:version/>
  <cp:contentType/>
  <cp:contentStatus/>
</cp:coreProperties>
</file>